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66925"/>
  <mc:AlternateContent xmlns:mc="http://schemas.openxmlformats.org/markup-compatibility/2006">
    <mc:Choice Requires="x15">
      <x15ac:absPath xmlns:x15ac="http://schemas.microsoft.com/office/spreadsheetml/2010/11/ac" url="https://mipgob-my.sharepoint.com/personal/mramirez_mip_gob_do/Documents/Escritorio/TRABAJOS 2024/Informes/Informe Semestral OAI 2024/1er Trimestre 2024/"/>
    </mc:Choice>
  </mc:AlternateContent>
  <xr:revisionPtr revIDLastSave="2" documentId="11_B397CA7DB53EC46CA03AD58179FAA5EEA678B3BD" xr6:coauthVersionLast="47" xr6:coauthVersionMax="47" xr10:uidLastSave="{0FDBAEE7-3E46-4830-AF2B-97F335FC1AB1}"/>
  <bookViews>
    <workbookView xWindow="14295" yWindow="0" windowWidth="14610" windowHeight="15585" activeTab="2" xr2:uid="{00000000-000D-0000-FFFF-FFFF00000000}"/>
  </bookViews>
  <sheets>
    <sheet name="Programa 11" sheetId="1" r:id="rId1"/>
    <sheet name="Programa 12" sheetId="5" r:id="rId2"/>
    <sheet name="Programa 50" sheetId="7" r:id="rId3"/>
  </sheets>
  <externalReferences>
    <externalReference r:id="rId4"/>
  </externalReferences>
  <definedNames>
    <definedName name="_xlnm.Print_Area" localSheetId="0">'Programa 11'!$A$1:$J$59</definedName>
    <definedName name="_xlnm.Print_Area" localSheetId="1">'Programa 12'!$A$1:$J$39</definedName>
    <definedName name="_xlnm.Print_Area" localSheetId="2">'Programa 50'!$A$1:$J$60</definedName>
  </definedNames>
  <calcPr calcId="191029"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 i="7" l="1"/>
  <c r="B57" i="7"/>
  <c r="B39" i="7"/>
  <c r="J24" i="7"/>
  <c r="F20" i="7"/>
  <c r="I20" i="7" s="1"/>
  <c r="B59" i="7" l="1"/>
  <c r="B44" i="7"/>
  <c r="B35" i="7"/>
  <c r="B31" i="7"/>
  <c r="J28" i="7"/>
  <c r="I28" i="7"/>
  <c r="J27" i="7"/>
  <c r="I27" i="7"/>
  <c r="J26" i="7"/>
  <c r="I26" i="7"/>
  <c r="J25" i="7"/>
  <c r="I25" i="7"/>
  <c r="C11" i="7"/>
  <c r="C10" i="7"/>
  <c r="C9" i="7"/>
  <c r="B37" i="5"/>
  <c r="B36" i="5"/>
  <c r="F20" i="5"/>
  <c r="B38" i="5" s="1"/>
  <c r="B27" i="5"/>
  <c r="J24" i="5"/>
  <c r="I24" i="5"/>
  <c r="C11" i="5"/>
  <c r="C10" i="5"/>
  <c r="C9" i="5"/>
  <c r="B47" i="1"/>
  <c r="B43" i="1"/>
  <c r="B39" i="1"/>
  <c r="B35" i="1"/>
  <c r="B31" i="1"/>
  <c r="F20" i="1"/>
  <c r="B58" i="1" s="1"/>
  <c r="A20" i="1"/>
  <c r="J25" i="1"/>
  <c r="J26" i="1"/>
  <c r="J27" i="1"/>
  <c r="J28" i="1"/>
  <c r="J24" i="1"/>
  <c r="I25" i="1"/>
  <c r="I26" i="1"/>
  <c r="I27" i="1"/>
  <c r="I28" i="1"/>
  <c r="I24" i="1"/>
  <c r="C20" i="1" l="1"/>
  <c r="B57" i="1" s="1"/>
  <c r="B56" i="1"/>
  <c r="I20" i="1"/>
  <c r="I20" i="5"/>
  <c r="C11" i="1"/>
  <c r="C10" i="1"/>
  <c r="C9" i="1"/>
  <c r="B5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Raul Barbosa</author>
  </authors>
  <commentList>
    <comment ref="G26" authorId="0" shapeId="0" xr:uid="{00000000-0006-0000-0000-000001000000}">
      <text>
        <r>
          <rPr>
            <sz val="9"/>
            <color indexed="81"/>
            <rFont val="Tahoma"/>
            <family val="2"/>
          </rPr>
          <t xml:space="preserve">Este producto se mide a final de año
</t>
        </r>
      </text>
    </comment>
    <comment ref="G27" authorId="0" shapeId="0" xr:uid="{00000000-0006-0000-0000-000002000000}">
      <text>
        <r>
          <rPr>
            <sz val="9"/>
            <color indexed="81"/>
            <rFont val="Tahoma"/>
            <family val="2"/>
          </rPr>
          <t>Este producto se mide a final de año</t>
        </r>
      </text>
    </comment>
    <comment ref="C28" authorId="0" shapeId="0" xr:uid="{00000000-0006-0000-0000-000003000000}">
      <text>
        <r>
          <rPr>
            <sz val="9"/>
            <color indexed="81"/>
            <rFont val="Tahoma"/>
            <family val="2"/>
          </rPr>
          <t xml:space="preserve">este indicador hace referencia a 100%
</t>
        </r>
      </text>
    </comment>
    <comment ref="G28" authorId="0" shapeId="0" xr:uid="{00000000-0006-0000-0000-000004000000}">
      <text>
        <r>
          <rPr>
            <sz val="9"/>
            <color indexed="81"/>
            <rFont val="Tahoma"/>
            <family val="2"/>
          </rPr>
          <t xml:space="preserve">Este producto se mide a final de año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Raul Barbosa</author>
  </authors>
  <commentList>
    <comment ref="E26" authorId="0" shapeId="0" xr:uid="{00000000-0006-0000-0200-000001000000}">
      <text>
        <r>
          <rPr>
            <b/>
            <sz val="9"/>
            <color indexed="81"/>
            <rFont val="Tahoma"/>
            <family val="2"/>
          </rPr>
          <t>Este producto se mide a final de año</t>
        </r>
        <r>
          <rPr>
            <sz val="9"/>
            <color indexed="81"/>
            <rFont val="Tahoma"/>
            <family val="2"/>
          </rPr>
          <t xml:space="preserve">
</t>
        </r>
      </text>
    </comment>
    <comment ref="G26" authorId="0" shapeId="0" xr:uid="{00000000-0006-0000-0200-000002000000}">
      <text>
        <r>
          <rPr>
            <b/>
            <sz val="9"/>
            <color indexed="81"/>
            <rFont val="Tahoma"/>
            <family val="2"/>
          </rPr>
          <t>Este producto se mide a final de año</t>
        </r>
        <r>
          <rPr>
            <sz val="9"/>
            <color indexed="81"/>
            <rFont val="Tahoma"/>
            <family val="2"/>
          </rPr>
          <t xml:space="preserve">
</t>
        </r>
      </text>
    </comment>
  </commentList>
</comments>
</file>

<file path=xl/sharedStrings.xml><?xml version="1.0" encoding="utf-8"?>
<sst xmlns="http://schemas.openxmlformats.org/spreadsheetml/2006/main" count="273" uniqueCount="122">
  <si>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</si>
  <si>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</si>
  <si>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</si>
  <si>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</si>
  <si>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</si>
  <si>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</si>
  <si>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</si>
  <si>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</si>
  <si>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</si>
  <si>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</si>
  <si>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</si>
  <si>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</si>
  <si>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</si>
  <si>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</si>
  <si>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</si>
  <si>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</si>
  <si>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</si>
  <si>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</si>
  <si>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</si>
  <si>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</si>
  <si>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</si>
  <si>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</si>
  <si>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</si>
  <si>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</si>
  <si>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</si>
  <si>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</si>
  <si>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</si>
  <si>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</si>
  <si>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</si>
  <si>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</si>
  <si>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</si>
  <si>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</si>
  <si>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</si>
  <si>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</si>
  <si>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</si>
  <si>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</si>
  <si>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</si>
  <si>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</si>
  <si>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</si>
  <si>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 xml:space="preserve">Presupuesto aprobado:  </t>
  </si>
  <si>
    <t xml:space="preserve">Presupuesto modificado: </t>
  </si>
  <si>
    <t>Total devengado:</t>
  </si>
  <si>
    <t>Director de Planificación y Desarrollo</t>
  </si>
  <si>
    <t>IV.II - Formulación y Ejecución trimestral de las Metas por Producto</t>
  </si>
  <si>
    <t>Ejecución Trimestral</t>
  </si>
  <si>
    <t>Programación Trimestral</t>
  </si>
  <si>
    <t>0202-MINISTERIO DE  INTERIOR Y POLICÍA</t>
  </si>
  <si>
    <t>01-MINISTERIO DE INTERIOR Y POLICIA</t>
  </si>
  <si>
    <t>0001-MINISTERIO DE INTERIOR Y POLICIA</t>
  </si>
  <si>
    <t>11 - Asistencia y prevención para seguridad ciudadana</t>
  </si>
  <si>
    <t>Cantidad de negocios controlados y regulados</t>
  </si>
  <si>
    <t xml:space="preserve">Número de armas de fuego reguladas </t>
  </si>
  <si>
    <t>Empresas que manipulan productos químicos y pirotécnicos reguladas</t>
  </si>
  <si>
    <t>Cantidad de campañas de Convivencia Ciudadana</t>
  </si>
  <si>
    <t xml:space="preserve">Porcentaje de acciones de Seguridad ciudadana implementadas </t>
  </si>
  <si>
    <t>Ing. Luis Pimentel Caraballo</t>
  </si>
  <si>
    <t>Garantizar la seguridad ciudadana a nivel nacional, a través de una gestión coordinada que impacte de forma efectiva los diferentes niveles del Estado, logrando una mejor y mayor prevención de los elementos negativos de la seguridad ciudadana, en el marco del respeto a los derechos de la población</t>
  </si>
  <si>
    <t>Ser reconocidos como una entidad gubernamental modelo, apoyado en una gestión coordinada, de desarrollo sostenible, mejora continua, eficaz y eficiente de los servicios, y la transparencia institucional, como base de una buena administración de los recursos, en el alcance de la paz, la seguridad ciudadana y la garantía de los derechos de las personas.</t>
  </si>
  <si>
    <t>12 - Servicios de control y regulación migratoria</t>
  </si>
  <si>
    <t>Número de extranjeros naturalizados</t>
  </si>
  <si>
    <t>50 - Reducción de Crímenes y Delitos que afectan a la Seguridad Ciudadana</t>
  </si>
  <si>
    <t>N/A</t>
  </si>
  <si>
    <t>Negocios inspeccionados</t>
  </si>
  <si>
    <t xml:space="preserve">Cantidad de campañas realizadas </t>
  </si>
  <si>
    <t xml:space="preserve">Problemáticas sociales identificadas  </t>
  </si>
  <si>
    <t xml:space="preserve">Barrios intervenidos </t>
  </si>
  <si>
    <t>Reducir la violencia, crímenes y delito a la población vulnerable en los sectores intervenidos mediante las actividades de prevención focalizadas.</t>
  </si>
  <si>
    <t>I -Información Institucional</t>
  </si>
  <si>
    <t>Control de expendio de bebidas alcohólicas, a través de la supervisión del cumplimiento de las leyes y normativas vigentes en los centros de diversión (discotecas, bares, drinks, colmados y colmadones entre otros), realizando registros e inspecciones especializadas que anticipan y controlan el uso indebido de los espacios públicos alrededor de los mencionados negocios.</t>
  </si>
  <si>
    <t>1.2.2</t>
  </si>
  <si>
    <t>Consiste en desarrollar campañas de sensibilización cuyo fin es la motivación a la entrega voluntaria de las armas de fuego ilegales en toda la jurisdicción de los municipios priorizados según consta en el artículo 4 del Decreto No. 212-21, haciéndose énfasis en las zonas de impacto (barrios o sectores) con mayor incidencia de los hechos de violencia con armas de fuego.</t>
  </si>
  <si>
    <t>Fomentar la convivencia pacífica  entre la población a través de las mesas locales de prevención de seguridad, ciudadanía y género, en las que se realizan encuentros con las Instituciones Gubernamentales y sociedad civil organizada para dar respuesta y soluciones a las problemáticas sociales</t>
  </si>
  <si>
    <t>Regulación de la población extranjera en el territorio Nacional a través del otorgamiento de naturalizaciones, acorde a la Ley No. 1683/16 de abril de 1948 sobre naturalizaciones y Ley General de Migración No. 285-04.</t>
  </si>
  <si>
    <t>1.4.2</t>
  </si>
  <si>
    <t>Controlar y regular la importación, exportación, tránsito, almacenamiento, comercialización, distribución de armas,  municiones y materiales relacionados  a través de comerciantes, armerías, talleres de reparación y relleno, cacería con fines comerciales, clubes deportivos y polígonos de tiro.</t>
  </si>
  <si>
    <t>Asistir a la población en todo el Territorio Nacional recibiendo sus denuncias sobre actos de abusos, violencia intrafamiliar, crímenes, delitos, corrupción, entre otros. Garantizando la protección y discreción del denunciante, realizando investigaciones y  aplicando mediación de conflictos para impulsar la convivencia armónica y coherente entre todos los sectores sociales.</t>
  </si>
  <si>
    <t>Impulsar acciones mediante una Estrategia Integral de Seguridad Ciudadana en favor de la reducción de actos violentos y delictivos, construyendo una gestión articulada e integrada para alcanzar la corresponsabilidad multisectorial.</t>
  </si>
  <si>
    <t>A través de este programa se realizan las actividades relativas a garantizar la seguridad ciudadana, conforme está establecido en la Estrategia Nacional de Desarrollo (END), Planes Estratégico Institucionales (PEI), Planes Operativos Anuales (POA) y los marcos legales que son la Constitución, leyes generales o especiales. Este programa incluye servicios de asistencia y prevención, tales como: 
Reducir la violencia, crímenes y delitos que afectan la seguridad ciudadana en los sectores vulnerables intervenidos, disminución de los actos delictivos con el uso de armas de fuego, disminución de los accidentes y las víctimas por el uso, transportación y manipulación de productos pirotécnicos, reducción de la inseguridad en los municipios a través de las políticas de prevención de violencia, crímenes y delitos, regulación de la permanencia y el estatus de extranjeros en el país a través de las naturalizaciones y el fortalecimiento de las labores de prevención de delitos en los lugares de recreación y esparcimiento por los agentes de la Policía Auxiliar.</t>
  </si>
  <si>
    <t xml:space="preserve">La población dominicana y extranjera, familias, jóvenes en sectores y comunidades vulnerables, ciudadanos, empresas y  compañías de seguridad, armerías, polígonos, talleres de armas y compañías de productos pirotécnicos y químicos.   </t>
  </si>
  <si>
    <t>Reducir la percepción de inseguridad de los ciudadanos en los municipios, a través de las políticas de prevención de violencias, crímenes y delitos implementadas, de un 37% a un 20% durante el periodo 2021-2024.</t>
  </si>
  <si>
    <t>Controlar el flujo migratorio desarrollando políticas de entrada y estadía en el país.</t>
  </si>
  <si>
    <t>Población extranjera en República Dominicana.</t>
  </si>
  <si>
    <t>Regulada la permanencia y estatus de extranjeros en el país a través de las naturalizaciones, manteniendo en un 100% los controles sobre el cumplimiento estricto de los requisitos para la naturalización de extranjeros durante el periodo 2021-2025.</t>
  </si>
  <si>
    <t>Programa mejorado y definido con un presupuesto Orientado a Resultados (PPOR), compuesto por diferentes acciones con el propósito fundamental de reducir los crimines y delitos en el Territorio Nacional, los cuales se encuentran alineados a la implementación de la  Estrategia Nacional Integral de Seguridad Ciudadana (ENISC)</t>
  </si>
  <si>
    <t>Población en general y expuesta a violencia, crímenes y delitos en las zonas priorizadas</t>
  </si>
  <si>
    <t>Reducción de la tasa de homicidios con armas de fuego de un 4.6 a un 4.0 en el año 2022</t>
  </si>
  <si>
    <r>
      <t xml:space="preserve">VI. </t>
    </r>
    <r>
      <rPr>
        <b/>
        <sz val="11"/>
        <color theme="0"/>
        <rFont val="Verdana"/>
        <family val="2"/>
      </rPr>
      <t>Oportunidades de Mejora</t>
    </r>
  </si>
  <si>
    <r>
      <t>Beneficiarios:</t>
    </r>
    <r>
      <rPr>
        <sz val="10"/>
        <color rgb="FF000000"/>
        <rFont val="Verdana"/>
        <family val="2"/>
      </rPr>
      <t xml:space="preserve"> </t>
    </r>
  </si>
  <si>
    <r>
      <rPr>
        <b/>
        <sz val="10"/>
        <rFont val="Verdana"/>
        <family val="2"/>
      </rPr>
      <t xml:space="preserve">7896- </t>
    </r>
    <r>
      <rPr>
        <sz val="10"/>
        <rFont val="Verdana"/>
        <family val="2"/>
      </rPr>
      <t>Población recibe campañas de educación en principios y valores para la convivencia y cultura de paz.</t>
    </r>
  </si>
  <si>
    <r>
      <rPr>
        <b/>
        <sz val="10"/>
        <rFont val="Verdana"/>
        <family val="2"/>
      </rPr>
      <t>6105-</t>
    </r>
    <r>
      <rPr>
        <sz val="10"/>
        <rFont val="Verdana"/>
        <family val="2"/>
      </rPr>
      <t xml:space="preserve"> Negocios que comercializan armas de fuego controlados y regulados en sus operaciones.</t>
    </r>
  </si>
  <si>
    <r>
      <rPr>
        <b/>
        <sz val="10"/>
        <rFont val="Verdana"/>
        <family val="2"/>
      </rPr>
      <t>6864-</t>
    </r>
    <r>
      <rPr>
        <sz val="10"/>
        <rFont val="Verdana"/>
        <family val="2"/>
      </rPr>
      <t xml:space="preserve"> Personas físicas y jurídicas con derecho de tenencia y porte de armas de fuego reguladas.</t>
    </r>
  </si>
  <si>
    <r>
      <rPr>
        <b/>
        <sz val="10"/>
        <rFont val="Verdana"/>
        <family val="2"/>
      </rPr>
      <t>7744-</t>
    </r>
    <r>
      <rPr>
        <sz val="10"/>
        <rFont val="Verdana"/>
        <family val="2"/>
      </rPr>
      <t xml:space="preserve"> Empresas de manipulación de productos pirotécnicos y químicos reguladas.</t>
    </r>
  </si>
  <si>
    <r>
      <rPr>
        <b/>
        <sz val="10"/>
        <rFont val="Verdana"/>
        <family val="2"/>
      </rPr>
      <t>7746-</t>
    </r>
    <r>
      <rPr>
        <sz val="10"/>
        <rFont val="Verdana"/>
        <family val="2"/>
      </rPr>
      <t xml:space="preserve"> Ciudadanos y extranjeros beneficiados a través de acciones y políticas integral de seguridad ciudadana.</t>
    </r>
  </si>
  <si>
    <r>
      <rPr>
        <b/>
        <sz val="10"/>
        <rFont val="Verdana"/>
        <family val="2"/>
      </rPr>
      <t>7749-</t>
    </r>
    <r>
      <rPr>
        <sz val="10"/>
        <rFont val="Verdana"/>
        <family val="2"/>
      </rPr>
      <t xml:space="preserve"> Extranjeros residentes con estatus migratorio regulados a través de las naturalizaciones</t>
    </r>
  </si>
  <si>
    <t>Controlar y regular la producción, almacenamiento, comercialización, transportación y manipulación de materiales pirotécnicos y químicos en el país. Otorgar los permisos correspondientes a las empresas de productos pirotécnicos y químicos.</t>
  </si>
  <si>
    <t>Controlar y regular la tenencia y portación de armas de fuego (pistolas, revolver y escopetas) en manos de la población civil y las compañías de seguridad privada a través de la aplicación de la Ley 631-16 sobre control y regulación de armas, municiones y materiales relacionados.</t>
  </si>
  <si>
    <r>
      <rPr>
        <b/>
        <sz val="10"/>
        <rFont val="Verdana"/>
        <family val="2"/>
      </rPr>
      <t>7420-</t>
    </r>
    <r>
      <rPr>
        <sz val="10"/>
        <rFont val="Verdana"/>
        <family val="2"/>
      </rPr>
      <t>Acciones comunes P50</t>
    </r>
  </si>
  <si>
    <r>
      <rPr>
        <b/>
        <sz val="10"/>
        <rFont val="Verdana"/>
        <family val="2"/>
      </rPr>
      <t xml:space="preserve">7447- </t>
    </r>
    <r>
      <rPr>
        <sz val="10"/>
        <rFont val="Verdana"/>
        <family val="2"/>
      </rPr>
      <t>Ciudadanos expuestos a violencia, crímenes y delitos que participan en las actividades de prevención.</t>
    </r>
  </si>
  <si>
    <r>
      <rPr>
        <b/>
        <sz val="10"/>
        <rFont val="Verdana"/>
        <family val="2"/>
      </rPr>
      <t>6867-</t>
    </r>
    <r>
      <rPr>
        <sz val="10"/>
        <rFont val="Verdana"/>
        <family val="2"/>
      </rPr>
      <t xml:space="preserve"> Negocios de expendio bebidas alcohólicas inspeccionados para el cumplimiento de las leyes normativas vigentes.</t>
    </r>
  </si>
  <si>
    <r>
      <rPr>
        <b/>
        <sz val="10"/>
        <rFont val="Verdana"/>
        <family val="2"/>
      </rPr>
      <t>7895-</t>
    </r>
    <r>
      <rPr>
        <sz val="10"/>
        <rFont val="Verdana"/>
        <family val="2"/>
      </rPr>
      <t>Municipios con Mesas Locales de Seguridad, Ciudadanía y Género fortalecidas y en funcionamiento.</t>
    </r>
  </si>
  <si>
    <r>
      <rPr>
        <b/>
        <sz val="10"/>
        <rFont val="Verdana"/>
        <family val="2"/>
      </rPr>
      <t>7935-</t>
    </r>
    <r>
      <rPr>
        <sz val="10"/>
        <rFont val="Verdana"/>
        <family val="2"/>
      </rPr>
      <t>Campañas de entrega e incautación de armas de fuego ilegales.</t>
    </r>
  </si>
  <si>
    <t xml:space="preserve">Para éste 1er trimestre, la meta física programada fue ejecutada en un (100.08%), logrando inspeccionar 3,403 negocios de expendio de bebidas alcohólicas a nivel nacional, enfatizando los sectores intervenidos. Además, fueron supervisados 16,788 negocios, resultando 193 notificados y 74 clausurados, mediante 29 operativos realizados. Dando como resultado la necesidad de impartir 60 charlas a los administradores y/o dueños de algunos establecimientos que incurrieron en faltas a la Leyes establecidas. </t>
  </si>
  <si>
    <t xml:space="preserve">Para este 1er trimestre, el producto no presenta ejecución física ya que la meta total está programada para ser medida a final de año en el 4to trimestre. Destacando que durante este primer trimestre en apoyo a la Estrategia Nacional Integral de Seguridad Ciudadana (ENISC) y el programa De vuelta al Barrio, han sido realizadas actividades de repartición de volantes y de charlas de concientización sobre ¨ No a las Armas Ilegales¨; en el municipio de los Alcarrizos y en el sector Altos de Arroyo Hondo I. Por otro lado, y no menos importante, con la colaboración de instituciones como: Las Fuerzas Armadas, la Policía Nacional y el Ministerio Público, han sido retenidas un total de 287 armas en estado de ilegalidad, en manos de la población civil. </t>
  </si>
  <si>
    <t>Para este 1er trimestre, el producto no presenta ejecución física ya que la meta total está programada para ser medida a final de año en el 4to trimestre.
En lo que respecta a la meta financiera, el desvío presentado del (98.49%), se debe a que solo pudo ser concretado en un (1.51%) el monto programado para gastos en publicidad, servicios de reparación, adquisición de mobiliarios y equipos, así como lo establecido para el pago de los gastos administrativos; Esto último se debe a dificultades entre las direcciones Financiera y RRHH con relación a la correcta ubicación del personal en la nómina correspondiente. El resto del monto se quedó en preventivo y en compromiso por los tiempos en que tardan para hacerse efectivos los procesos de compras.</t>
  </si>
  <si>
    <t xml:space="preserve">La meta física programada para este trimestre no presenta desvíos.
La ejecución financiera del (79.21%) fue utilizada en el pago de la nómina del personal, en viáticos y en el pago de servicios de mantenimiento de vehículos. El desvío del (20.79%) en la ejecución financiera, se debe al reajuste salarial que se encuentra presupuestado, cuya aplicación todavía no ha sido autorizada por la máxima autoridad. </t>
  </si>
  <si>
    <t>7935- Campaña de entrega e incautación de armas de fuegos ilegales.</t>
  </si>
  <si>
    <t>Para este trimestre, la unidad ejecutora les ha dado seguimiento a las acciones relacionadas con la seguridad y la gestión de problemáticas sociales, contando con la estrecha colaboración de la sociedad civil y otros organismos. En conjunto, fueron identificas, canalizadas y solucionadas un total de 170 problemáticas de las 135 programadas, lo que representa una ejecución de un (125.9%). Adicional a este, se llevaron a cabo 39 reuniones de las Mesas Locales, 22 conferencias y 170 actividades gestionadas a través de estas mesas. También fueron graduados 166 Policías Municipales y se encuentran en proceso de capacitación otros 32. Fortaleciendo así nuestras capacidades locales.
En apoyo a la Estrategia Integral de Seguridad Ciudadana "Mi País Seguro" y al programa "De Vuelta al Barrio", fueron ejecutadas diversas actividades significativas. Entre estas acciones, fue coordinada la entrega de viviendas en Santiago, La Vega y San Francisco de Macorís beneficiando más de 100 familias en condiciones vulnerables.</t>
  </si>
  <si>
    <t xml:space="preserve">El desvío del (25.9%) en la ejecución física se debe al aumento de problemáticas identificadas en diversos sectores, donde se destacan las acciones para mejorar la calidad de vida en las comunidades a través de la reparación de casas de familias en extrema pobreza.
Respecto a la meta financiera, el desvío del (87.9%), se debe a que la mayor parte del presupuesto asignado para el periodo, corresponde al ingreso de los nuevos Policías Auxiliares, los cuales actualmente se encuentran en etapa de reclutamiento y selección. Además de diversos procesos de compra que no han sido culminados.  </t>
  </si>
  <si>
    <t>En este 1er trimestre fueron intervenidos los 48 barrios programados logrando ejecutar la meta física en un 100%, beneficiando a través de las 212 actividades de prevención desarrolladas a un total de 8,219 ciudadanos residentes en los sectores vulnerables intervenidos.</t>
  </si>
  <si>
    <t>La meta física programada para este trimestre no presenta desvíos.
Con respecto a la meta financiera, el (29.69%) ejecutado fue utilizado en el pago de la nómina del personal de la unidad ejecutora, viáticos, servicios básicos y en la compra de materiales e insumos de limpieza. El desvío presentado de un 70.31%, se debe a que las vacantes presupuestadas para el área todavía no han sido cubiertas, a los procesos de compras que no pudieron ser terminados dentro del trimestre, así como también al alquiler y/o adquisición de los inmuebles para el establecimiento de las Casas de Prevención en algunos de los sectores priorizados, temas para los cuales fueron destinados la mayor cantidad de los recursos y no han podido ser concretados.</t>
  </si>
  <si>
    <t>La meta física para este producto fue superada en un (32%) logrando regular y controlar 25 negocios de comercialización de armas frente a los 19 programados, debido al incremento de las operaciones de las empresas de seguridad privada, amparadas en lo establecido en el Decreto No. 30-23 de fecha 7 de febrero de 2023 (que autoriza la importación de armas de fuego y municiones para el uso exclusivo de empresas de seguridad privada).</t>
  </si>
  <si>
    <t>El desvío del (32%) en la meta financiera, se debe al incremento de las operaciones de las empresas de seguridad privada, amparadas en lo establecido en el Decreto No. 30-23 de fecha 7 de febrero de 2023 (que autoriza la importación de armas de fuego y municiones para el uso exclusivo de empresas de seguridad privada).
En el apartado financiero se presenta una ejecución de RD$ 3,888,479.68, lo que representa un (47.17%) respecto a los RD$ 8,245,049.00 programados, el desvío del (52.8%) es causado por diversos procesos de compras que fueron planificados y a la fecha han sido completados, de igual forma se evidencian vacantes planificadas que todavía no han sido cubiertas.</t>
  </si>
  <si>
    <t>Para este trimestre se superó la meta programa de 10,500 armas de fuego reguladas, logrando regular un total de 18,966 para una ejecución del (180%), el desvío del (80%) en la ejecución física se debe a la gracia otorgada para la renovación de licencias de porte y tenencia de armas de fuego, lo que incremento considerablemente el flujo de usuarios solicitando los servicios desde el mes de enero hasta abril del año en curso.</t>
  </si>
  <si>
    <t>Este producto será medido a final de año para tener un dato más representativo, sin que dejar de ejecutar las acciones propias del producto. Destacando que en el transcurso del trimestre han sido otorgados los siguientes permisos a la empresas químicas y pirotécnicas registradas:
-	116 permisos para la realización de exhibiciones pirotécnicas,
-	11 permisos para importar fuegos artificiales y 100 para importar productos químicos.</t>
  </si>
  <si>
    <t>Para este 1er trimestre el producto no presenta ejecución física, ya que la meta total está programada para ser medida a final de año en el 4to trimestre. Sin embargo, es importante destacar que durante este trimestre han sido solucionadas el 100% de las denuncias recibidas, además, en apoyo a la Estrategia Nacional Integral de Seguridad Ciudadana (ENISC), han sido realizadas un total de 26 actividades, entre las cuales podemos destacar: 
- La apertura de red de líderes comunitarios mediadores, 
- la ejecución de charlas sobre diversos temas (Hablemos de Convivencia y Seguridad, Seguridad vial y manejo temerario, Disciplina positiva, etc.), 
- Encuentros y donaciones a instituciones como Hogares Crea, 
- Capacitaciones y clínicas deportivas.</t>
  </si>
  <si>
    <t xml:space="preserve">La meta fue programas para ser medidas a final de año, destacando que durante el transcurso del trimestre han sido desarrolladas las acciones características del producto. La ejecución financiera del (69.70%) fue utilizada en el pago de la nómina del personal que la labora para la unidad ejecutora y en viáticos. El desvío del (30.3%), se debe a que parte de los departamentos que conforman la Estructura Organizativa de la unidad ejecutora, cuenta con vacantes que se encuentran presupuestadas pero que a la fecha no han sido ocupadas. </t>
  </si>
  <si>
    <t xml:space="preserve">Este producto no tiene meta física programada para este trimestre, debido a que la misma fue establecida para final de año, resaltando que son ejecutadas las acciones correspondientes al funcionamiento del mismo. 
En este sentido, durante este trimestre fueron realizadas un total de 36 actividades en las cuales, además de dar apoyo y seguimiento a la Estrategia Nacional Integral de Seguridad Ciudadana (ENISC) y el programa De vuelta al Barrio, se tuvo una participación activa en proyectos nacionales con organismos internacionales sobre temas de seguridad ciudadana y humana; Así mismo, fueron realizadas diversas actividades de carácter deportivas, culturales, charlas de concientización y donación de raciones alimenticias en la región sur del país, específicamente en: Pedernales, Oviedo, Barahona, Baní y San Cristóbal. </t>
  </si>
  <si>
    <t xml:space="preserve">Para este trimestre hemos sobrepasó la meta física programada, debido a la disposición de la Gracia para ponerse al día respecto a las licencias de tenencia y porte de armas de fuego, establecida por la unidad ejecutora durante el periodo enero - marzo del año en curso. Lo cual representó un incremento considerable en el flujo de usuarios solicitantes los servicios.
En el apartado financiero, la ejecución de RD$ 25,029,476.75, corresponde al pago de la nómina del personal y los viáticos; el desvío del (45.08%) se debe a que los procesos de compras programados no pudieron ser completados dentro del período.
</t>
  </si>
  <si>
    <t>La meta física de este producto está programada para ser medida a final de año en el 4to trimestres. Con relación a la meta financiera, la misma fue ejecutada en un (21.88%) presentado un desvío de un (78.12%), debido que la mayor parte del monto programado estaba destinado a un reajuste salarial, el cual fue programado en la formulación del presupuesto vigente, pero a la fecha no ha sido aplicado debido a decisiones administrativas, además de esto, están pendientes las vacantes presupuestadas que aún no han sido ocupadas.</t>
  </si>
  <si>
    <t xml:space="preserve">El producto no tiene meta física programada para este trimestre. En lo referente a la meta financiera, la ejecución del (75.38%) fue utilizada en el pago de la nómina del personal que la labora para la unidad ejecutora y en viáticos. El desvío del (24.62%), se debe a las vacantes que se encuentran presupuestadas pero que a la fecha no han sido ocupadas. </t>
  </si>
  <si>
    <t>En este periodo se superó la programación física del producto, con un total de 116 ciudadanos extranjeros naturalizados frente a los 54 planificados, el desvío del (114.8%) se debe a cambios administrativos en la unidad ejecutora, donde la nueva responsable puso al día los expedientes acumulados, además de la recepción de diversos Decretos de Naturalizaciones Ordinarias provenientes desde el Poder Ejecutivo lo que agrupó más juramentados de lo programado para el trimestre.</t>
  </si>
  <si>
    <t>El desvío del (114.8%) en la meta física, se debe a cambios administrativos en la unidad ejecutora, donde la nueva responsable puso al día los expedientes acumulados, además de la recepción de diversos Decretos de Naturalizaciones Ordinarias provenientes desde el Poder Ejecutivo lo que agrupó más juramentados de lo programado para el trimestre.
En el apartado financiero, el monto ejecutado del (29.14%), corresponde a lo invertido en la publicidad relacionada a las naturalizaciones en diversos medios y al pago de la nómina del personal de la unidad ejecutora. El desvío del (70.8%) es debido a la no completitud de algunos procesos de compra y a vacantes no cubiertas.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</si>
</sst>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10409]#,##0;\-#,##0"/>
    <numFmt numFmtId="165" formatCode="[$-10409]#,##0.00;\-#,##0.00"/>
    <numFmt numFmtId="166" formatCode="[$-10409]0.00%"/>
  </numFmts>
  <fonts count="18" x14ac:knownFonts="1">
    <font>
      <sz val="11"/>
      <color theme="1"/>
      <name val="Calibri"/>
      <family val="2"/>
      <scheme val="minor"/>
    </font>
    <font>
      <sz val="11"/>
      <color theme="1"/>
      <name val="Calibri"/>
      <family val="2"/>
      <scheme val="minor"/>
    </font>
    <font>
      <sz val="8"/>
      <name val="Calibri"/>
      <family val="2"/>
      <scheme val="minor"/>
    </font>
    <font>
      <sz val="9"/>
      <color indexed="81"/>
      <name val="Tahoma"/>
      <family val="2"/>
    </font>
    <font>
      <b/>
      <sz val="9"/>
      <color indexed="81"/>
      <name val="Tahoma"/>
      <family val="2"/>
    </font>
    <font>
      <sz val="11"/>
      <color theme="1"/>
      <name val="Verdana"/>
      <family val="2"/>
    </font>
    <font>
      <b/>
      <sz val="12"/>
      <color theme="0"/>
      <name val="Verdana"/>
      <family val="2"/>
    </font>
    <font>
      <i/>
      <sz val="10"/>
      <color theme="1"/>
      <name val="Verdana"/>
      <family val="2"/>
    </font>
    <font>
      <i/>
      <sz val="11"/>
      <color theme="1"/>
      <name val="Verdana"/>
      <family val="2"/>
    </font>
    <font>
      <sz val="11"/>
      <name val="Verdana"/>
      <family val="2"/>
    </font>
    <font>
      <sz val="10"/>
      <color theme="1"/>
      <name val="Verdana"/>
      <family val="2"/>
    </font>
    <font>
      <b/>
      <sz val="10"/>
      <color rgb="FF000000"/>
      <name val="Verdana"/>
      <family val="2"/>
    </font>
    <font>
      <b/>
      <sz val="11"/>
      <color theme="0"/>
      <name val="Verdana"/>
      <family val="2"/>
    </font>
    <font>
      <b/>
      <sz val="10"/>
      <color theme="1"/>
      <name val="Verdana"/>
      <family val="2"/>
    </font>
    <font>
      <sz val="10"/>
      <color rgb="FF000000"/>
      <name val="Verdana"/>
      <family val="2"/>
    </font>
    <font>
      <sz val="10"/>
      <name val="Verdana"/>
      <family val="2"/>
    </font>
    <font>
      <b/>
      <sz val="10"/>
      <name val="Verdana"/>
      <family val="2"/>
    </font>
    <font>
      <b/>
      <i/>
      <sz val="10"/>
      <color theme="1"/>
      <name val="Verdana"/>
      <family val="2"/>
    </font>
  </fonts>
  <fills count="10">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8"/>
        <bgColor indexed="64"/>
      </patternFill>
    </fill>
    <fill>
      <patternFill patternType="solid">
        <fgColor rgb="FFEE2A2E"/>
        <bgColor indexed="64"/>
      </patternFill>
    </fill>
    <fill>
      <patternFill patternType="solid">
        <fgColor theme="0"/>
        <bgColor indexed="64"/>
      </patternFill>
    </fill>
    <fill>
      <patternFill patternType="solid">
        <fgColor theme="0"/>
        <bgColor rgb="FFF5F5F5"/>
      </patternFill>
    </fill>
  </fills>
  <borders count="30">
    <border>
      <left/>
      <right/>
      <top/>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41">
    <xf numFmtId="0" fontId="0" fillId="0" borderId="0" xfId="0"/>
    <xf numFmtId="0" fontId="5" fillId="0" borderId="0" xfId="0" applyFont="1" applyProtection="1">
      <protection locked="0"/>
    </xf>
    <xf numFmtId="0" fontId="5" fillId="0" borderId="0" xfId="0" applyFont="1"/>
    <xf numFmtId="0" fontId="9" fillId="0" borderId="0" xfId="0" applyFont="1" applyProtection="1">
      <protection locked="0"/>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pplyProtection="1">
      <alignment horizontal="center" vertical="center" wrapText="1"/>
      <protection locked="0"/>
    </xf>
    <xf numFmtId="0" fontId="11" fillId="5" borderId="11" xfId="0" applyFont="1" applyFill="1" applyBorder="1" applyAlignment="1">
      <alignment horizontal="center" vertical="center" wrapText="1" readingOrder="1"/>
    </xf>
    <xf numFmtId="0" fontId="11" fillId="5" borderId="12" xfId="0" applyFont="1" applyFill="1" applyBorder="1" applyAlignment="1">
      <alignment horizontal="center" vertical="center" wrapText="1" readingOrder="1"/>
    </xf>
    <xf numFmtId="0" fontId="11" fillId="5" borderId="13" xfId="0" applyFont="1" applyFill="1" applyBorder="1" applyAlignment="1">
      <alignment horizontal="center" vertical="center" wrapText="1" readingOrder="1"/>
    </xf>
    <xf numFmtId="0" fontId="8" fillId="0" borderId="0" xfId="0" applyFont="1" applyAlignment="1" applyProtection="1">
      <alignment horizontal="left" vertical="center" wrapText="1"/>
      <protection locked="0"/>
    </xf>
    <xf numFmtId="0" fontId="11" fillId="0" borderId="3" xfId="0" applyFont="1" applyBorder="1" applyAlignment="1">
      <alignment vertical="center"/>
    </xf>
    <xf numFmtId="0" fontId="13" fillId="0" borderId="3" xfId="0" applyFont="1" applyBorder="1"/>
    <xf numFmtId="0" fontId="11" fillId="0" borderId="3" xfId="0" applyFont="1" applyBorder="1" applyAlignment="1">
      <alignment vertical="center" wrapText="1"/>
    </xf>
    <xf numFmtId="0" fontId="10" fillId="0" borderId="3" xfId="0" applyFont="1" applyBorder="1"/>
    <xf numFmtId="0" fontId="10" fillId="0" borderId="0" xfId="0" applyFont="1"/>
    <xf numFmtId="164" fontId="15" fillId="0" borderId="9" xfId="0" applyNumberFormat="1" applyFont="1" applyBorder="1" applyAlignment="1" applyProtection="1">
      <alignment horizontal="center" vertical="center" wrapText="1" readingOrder="1"/>
      <protection locked="0"/>
    </xf>
    <xf numFmtId="165" fontId="15" fillId="0" borderId="9" xfId="0" applyNumberFormat="1" applyFont="1" applyBorder="1" applyAlignment="1" applyProtection="1">
      <alignment horizontal="center" vertical="center" wrapText="1" readingOrder="1"/>
      <protection locked="0"/>
    </xf>
    <xf numFmtId="165" fontId="15" fillId="5" borderId="9" xfId="0" applyNumberFormat="1" applyFont="1" applyFill="1" applyBorder="1" applyAlignment="1" applyProtection="1">
      <alignment horizontal="center" vertical="center" wrapText="1" readingOrder="1"/>
      <protection locked="0"/>
    </xf>
    <xf numFmtId="164" fontId="15" fillId="0" borderId="9" xfId="0" applyNumberFormat="1" applyFont="1" applyBorder="1" applyAlignment="1" applyProtection="1">
      <alignment horizontal="center" vertical="center" wrapText="1"/>
      <protection locked="0"/>
    </xf>
    <xf numFmtId="10" fontId="15" fillId="4" borderId="9" xfId="1" applyNumberFormat="1" applyFont="1" applyFill="1" applyBorder="1" applyAlignment="1" applyProtection="1">
      <alignment horizontal="center" vertical="center" wrapText="1" readingOrder="1"/>
      <protection locked="0"/>
    </xf>
    <xf numFmtId="166" fontId="15" fillId="4" borderId="8" xfId="0" applyNumberFormat="1" applyFont="1" applyFill="1" applyBorder="1" applyAlignment="1" applyProtection="1">
      <alignment horizontal="center" vertical="center" wrapText="1" readingOrder="1"/>
      <protection locked="0"/>
    </xf>
    <xf numFmtId="0" fontId="13" fillId="0" borderId="6" xfId="0" applyFont="1" applyBorder="1" applyAlignment="1">
      <alignment vertical="top"/>
    </xf>
    <xf numFmtId="4" fontId="10" fillId="0" borderId="6" xfId="0" applyNumberFormat="1" applyFont="1" applyBorder="1" applyAlignment="1">
      <alignment vertical="top" wrapText="1"/>
    </xf>
    <xf numFmtId="0" fontId="15" fillId="0" borderId="0" xfId="0" applyFont="1" applyProtection="1">
      <protection locked="0"/>
    </xf>
    <xf numFmtId="164" fontId="15" fillId="5" borderId="9" xfId="0" applyNumberFormat="1" applyFont="1" applyFill="1" applyBorder="1" applyAlignment="1" applyProtection="1">
      <alignment horizontal="center" vertical="center" wrapText="1" readingOrder="1"/>
      <protection locked="0"/>
    </xf>
    <xf numFmtId="0" fontId="15" fillId="0" borderId="7" xfId="0" applyFont="1" applyBorder="1" applyAlignment="1" applyProtection="1">
      <alignment vertical="center" wrapText="1"/>
      <protection locked="0"/>
    </xf>
    <xf numFmtId="0" fontId="15" fillId="0" borderId="9" xfId="0" applyFont="1" applyBorder="1" applyAlignment="1" applyProtection="1">
      <alignment horizontal="left" vertical="center" wrapText="1"/>
      <protection locked="0"/>
    </xf>
    <xf numFmtId="0" fontId="11" fillId="0" borderId="16" xfId="0" applyFont="1" applyBorder="1" applyAlignment="1">
      <alignment vertical="center"/>
    </xf>
    <xf numFmtId="0" fontId="13" fillId="0" borderId="16" xfId="0" applyFont="1" applyBorder="1"/>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10" fillId="0" borderId="16" xfId="0" applyFont="1" applyBorder="1" applyAlignment="1" applyProtection="1">
      <alignment horizontal="center" vertical="center" wrapText="1"/>
      <protection locked="0"/>
    </xf>
    <xf numFmtId="0" fontId="11" fillId="0" borderId="16" xfId="0" applyFont="1" applyBorder="1" applyAlignment="1">
      <alignment vertical="center" wrapText="1"/>
    </xf>
    <xf numFmtId="0" fontId="15" fillId="0" borderId="16" xfId="0" applyFont="1" applyBorder="1" applyAlignment="1" applyProtection="1">
      <alignment vertical="center" wrapText="1"/>
      <protection locked="0"/>
    </xf>
    <xf numFmtId="164" fontId="15" fillId="0" borderId="16" xfId="0" applyNumberFormat="1" applyFont="1" applyBorder="1" applyAlignment="1" applyProtection="1">
      <alignment horizontal="center" vertical="center" wrapText="1" readingOrder="1"/>
      <protection locked="0"/>
    </xf>
    <xf numFmtId="165" fontId="15" fillId="0" borderId="16" xfId="0" applyNumberFormat="1" applyFont="1" applyBorder="1" applyAlignment="1" applyProtection="1">
      <alignment horizontal="center" vertical="center" wrapText="1" readingOrder="1"/>
      <protection locked="0"/>
    </xf>
    <xf numFmtId="10" fontId="15" fillId="4" borderId="16" xfId="1" applyNumberFormat="1" applyFont="1" applyFill="1" applyBorder="1" applyAlignment="1" applyProtection="1">
      <alignment horizontal="center" vertical="center" wrapText="1" readingOrder="1"/>
      <protection locked="0"/>
    </xf>
    <xf numFmtId="166" fontId="15" fillId="4" borderId="16" xfId="0" applyNumberFormat="1" applyFont="1" applyFill="1" applyBorder="1" applyAlignment="1" applyProtection="1">
      <alignment horizontal="center" vertical="center" wrapText="1" readingOrder="1"/>
      <protection locked="0"/>
    </xf>
    <xf numFmtId="1" fontId="15" fillId="0" borderId="16" xfId="0" applyNumberFormat="1" applyFont="1" applyBorder="1" applyAlignment="1" applyProtection="1">
      <alignment horizontal="center" vertical="center" wrapText="1" readingOrder="1"/>
      <protection locked="0"/>
    </xf>
    <xf numFmtId="0" fontId="11" fillId="6" borderId="16" xfId="0" applyFont="1" applyFill="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5" fillId="0" borderId="19" xfId="0" applyFont="1" applyBorder="1" applyAlignment="1" applyProtection="1">
      <alignment horizontal="left" vertical="center" wrapText="1"/>
      <protection locked="0"/>
    </xf>
    <xf numFmtId="9" fontId="15" fillId="0" borderId="19" xfId="0" applyNumberFormat="1" applyFont="1" applyBorder="1" applyAlignment="1" applyProtection="1">
      <alignment horizontal="center" vertical="center" wrapText="1" readingOrder="1"/>
      <protection locked="0"/>
    </xf>
    <xf numFmtId="165" fontId="15" fillId="0" borderId="19" xfId="0" applyNumberFormat="1" applyFont="1" applyBorder="1" applyAlignment="1" applyProtection="1">
      <alignment horizontal="center" vertical="center" wrapText="1" readingOrder="1"/>
      <protection locked="0"/>
    </xf>
    <xf numFmtId="165" fontId="15" fillId="5" borderId="19" xfId="0" applyNumberFormat="1" applyFont="1" applyFill="1" applyBorder="1" applyAlignment="1" applyProtection="1">
      <alignment horizontal="center" vertical="center" wrapText="1" readingOrder="1"/>
      <protection locked="0"/>
    </xf>
    <xf numFmtId="164" fontId="15" fillId="0" borderId="19" xfId="0" applyNumberFormat="1" applyFont="1" applyBorder="1" applyAlignment="1" applyProtection="1">
      <alignment horizontal="center" vertical="center" wrapText="1"/>
      <protection locked="0"/>
    </xf>
    <xf numFmtId="10" fontId="15" fillId="4" borderId="19" xfId="1" applyNumberFormat="1" applyFont="1" applyFill="1" applyBorder="1" applyAlignment="1" applyProtection="1">
      <alignment horizontal="center" vertical="center" wrapText="1" readingOrder="1"/>
      <protection locked="0"/>
    </xf>
    <xf numFmtId="166" fontId="15" fillId="4" borderId="20" xfId="0" applyNumberFormat="1" applyFont="1" applyFill="1" applyBorder="1" applyAlignment="1" applyProtection="1">
      <alignment horizontal="center" vertical="center" wrapText="1" readingOrder="1"/>
      <protection locked="0"/>
    </xf>
    <xf numFmtId="0" fontId="10" fillId="0" borderId="23" xfId="0" applyFont="1" applyBorder="1"/>
    <xf numFmtId="0" fontId="15" fillId="0" borderId="24" xfId="0" applyFont="1" applyBorder="1" applyAlignment="1" applyProtection="1">
      <alignment vertical="center" wrapText="1"/>
      <protection locked="0"/>
    </xf>
    <xf numFmtId="164" fontId="15" fillId="0" borderId="24" xfId="0" applyNumberFormat="1" applyFont="1" applyBorder="1" applyAlignment="1" applyProtection="1">
      <alignment horizontal="center" vertical="center" wrapText="1" readingOrder="1"/>
      <protection locked="0"/>
    </xf>
    <xf numFmtId="165" fontId="15" fillId="0" borderId="24" xfId="0" applyNumberFormat="1" applyFont="1" applyBorder="1" applyAlignment="1" applyProtection="1">
      <alignment horizontal="center" vertical="center" wrapText="1" readingOrder="1"/>
      <protection locked="0"/>
    </xf>
    <xf numFmtId="10" fontId="15" fillId="4" borderId="24" xfId="1" applyNumberFormat="1" applyFont="1" applyFill="1" applyBorder="1" applyAlignment="1" applyProtection="1">
      <alignment horizontal="center" vertical="center" wrapText="1" readingOrder="1"/>
      <protection locked="0"/>
    </xf>
    <xf numFmtId="166" fontId="15" fillId="4" borderId="24" xfId="0" applyNumberFormat="1" applyFont="1" applyFill="1" applyBorder="1" applyAlignment="1" applyProtection="1">
      <alignment horizontal="center" vertical="center" wrapText="1" readingOrder="1"/>
      <protection locked="0"/>
    </xf>
    <xf numFmtId="0" fontId="11" fillId="5" borderId="25" xfId="0" applyFont="1" applyFill="1" applyBorder="1" applyAlignment="1">
      <alignment horizontal="center" vertical="center" wrapText="1" readingOrder="1"/>
    </xf>
    <xf numFmtId="165" fontId="15" fillId="0" borderId="26" xfId="0" applyNumberFormat="1" applyFont="1" applyBorder="1" applyAlignment="1" applyProtection="1">
      <alignment horizontal="center" vertical="center" wrapText="1" readingOrder="1"/>
      <protection locked="0"/>
    </xf>
    <xf numFmtId="165" fontId="15" fillId="0" borderId="27" xfId="0" applyNumberFormat="1" applyFont="1" applyBorder="1" applyAlignment="1" applyProtection="1">
      <alignment horizontal="center" vertical="center" wrapText="1" readingOrder="1"/>
      <protection locked="0"/>
    </xf>
    <xf numFmtId="164" fontId="15" fillId="0" borderId="28" xfId="0" applyNumberFormat="1" applyFont="1" applyBorder="1" applyAlignment="1" applyProtection="1">
      <alignment horizontal="center" vertical="center" wrapText="1"/>
      <protection locked="0"/>
    </xf>
    <xf numFmtId="164" fontId="15" fillId="0" borderId="29" xfId="0" applyNumberFormat="1" applyFont="1" applyBorder="1" applyAlignment="1" applyProtection="1">
      <alignment horizontal="center" vertical="center" wrapText="1"/>
      <protection locked="0"/>
    </xf>
    <xf numFmtId="165" fontId="15" fillId="5" borderId="25" xfId="0" applyNumberFormat="1" applyFont="1" applyFill="1" applyBorder="1" applyAlignment="1" applyProtection="1">
      <alignment horizontal="center" vertical="center" wrapText="1" readingOrder="1"/>
      <protection locked="0"/>
    </xf>
    <xf numFmtId="164" fontId="15" fillId="5" borderId="25" xfId="0" applyNumberFormat="1" applyFont="1" applyFill="1" applyBorder="1" applyAlignment="1" applyProtection="1">
      <alignment horizontal="center" vertical="center" wrapText="1" readingOrder="1"/>
      <protection locked="0"/>
    </xf>
    <xf numFmtId="0" fontId="11" fillId="0" borderId="25" xfId="0" applyFont="1" applyBorder="1" applyAlignment="1">
      <alignment vertical="center"/>
    </xf>
    <xf numFmtId="0" fontId="13" fillId="0" borderId="25" xfId="0" applyFont="1" applyBorder="1"/>
    <xf numFmtId="0" fontId="10" fillId="0" borderId="25" xfId="0" applyFont="1" applyBorder="1" applyAlignment="1">
      <alignment horizontal="center" vertical="center" wrapText="1"/>
    </xf>
    <xf numFmtId="0" fontId="10" fillId="0" borderId="25" xfId="0" applyFont="1" applyBorder="1" applyAlignment="1">
      <alignment horizontal="center" vertical="center"/>
    </xf>
    <xf numFmtId="0" fontId="10" fillId="0" borderId="25" xfId="0" applyFont="1" applyBorder="1" applyAlignment="1" applyProtection="1">
      <alignment horizontal="center" vertical="center" wrapText="1"/>
      <protection locked="0"/>
    </xf>
    <xf numFmtId="0" fontId="11" fillId="0" borderId="25" xfId="0" applyFont="1" applyBorder="1" applyAlignment="1">
      <alignment vertical="center" wrapText="1"/>
    </xf>
    <xf numFmtId="0" fontId="15" fillId="0" borderId="25" xfId="0" applyFont="1" applyBorder="1" applyAlignment="1" applyProtection="1">
      <alignment vertical="center" wrapText="1"/>
      <protection locked="0"/>
    </xf>
    <xf numFmtId="164" fontId="15" fillId="0" borderId="25" xfId="0" applyNumberFormat="1" applyFont="1" applyBorder="1" applyAlignment="1" applyProtection="1">
      <alignment horizontal="center" vertical="center" wrapText="1" readingOrder="1"/>
      <protection locked="0"/>
    </xf>
    <xf numFmtId="165" fontId="15" fillId="0" borderId="25" xfId="0" applyNumberFormat="1" applyFont="1" applyBorder="1" applyAlignment="1" applyProtection="1">
      <alignment horizontal="center" vertical="center" wrapText="1" readingOrder="1"/>
      <protection locked="0"/>
    </xf>
    <xf numFmtId="164" fontId="15" fillId="0" borderId="25" xfId="0" applyNumberFormat="1" applyFont="1" applyBorder="1" applyAlignment="1" applyProtection="1">
      <alignment horizontal="center" vertical="center" wrapText="1"/>
      <protection locked="0"/>
    </xf>
    <xf numFmtId="10" fontId="15" fillId="4" borderId="25" xfId="1" applyNumberFormat="1" applyFont="1" applyFill="1" applyBorder="1" applyAlignment="1" applyProtection="1">
      <alignment horizontal="center" vertical="center" wrapText="1" readingOrder="1"/>
      <protection locked="0"/>
    </xf>
    <xf numFmtId="166" fontId="15" fillId="4" borderId="25" xfId="0" applyNumberFormat="1" applyFont="1" applyFill="1" applyBorder="1" applyAlignment="1" applyProtection="1">
      <alignment horizontal="center" vertical="center" wrapText="1" readingOrder="1"/>
      <protection locked="0"/>
    </xf>
    <xf numFmtId="0" fontId="11" fillId="6" borderId="25" xfId="0" applyFont="1" applyFill="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5" fillId="8" borderId="25" xfId="0" applyFont="1" applyFill="1" applyBorder="1" applyAlignment="1">
      <alignment vertical="top" wrapText="1"/>
    </xf>
    <xf numFmtId="0" fontId="11" fillId="9" borderId="25" xfId="0" applyFont="1" applyFill="1" applyBorder="1" applyAlignment="1">
      <alignment vertical="center" wrapText="1" readingOrder="1"/>
    </xf>
    <xf numFmtId="0" fontId="7" fillId="0" borderId="0" xfId="0" applyFont="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49" fontId="7" fillId="0" borderId="6" xfId="0" quotePrefix="1" applyNumberFormat="1"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6" fillId="2" borderId="3" xfId="0" applyFont="1" applyFill="1" applyBorder="1" applyAlignment="1">
      <alignment horizontal="left" vertical="center"/>
    </xf>
    <xf numFmtId="0" fontId="6" fillId="2" borderId="0" xfId="0" applyFont="1" applyFill="1" applyAlignment="1">
      <alignment horizontal="left" vertical="center"/>
    </xf>
    <xf numFmtId="0" fontId="6" fillId="2" borderId="4" xfId="0" applyFont="1" applyFill="1" applyBorder="1" applyAlignment="1">
      <alignment horizontal="left" vertical="center"/>
    </xf>
    <xf numFmtId="0" fontId="10" fillId="0" borderId="6" xfId="0" applyFont="1" applyBorder="1" applyAlignment="1">
      <alignment horizontal="center" vertical="center" wrapText="1"/>
    </xf>
    <xf numFmtId="0" fontId="6" fillId="7" borderId="3" xfId="0" applyFont="1" applyFill="1" applyBorder="1" applyAlignment="1">
      <alignment horizontal="left" vertical="center"/>
    </xf>
    <xf numFmtId="0" fontId="6" fillId="7" borderId="0" xfId="0" applyFont="1" applyFill="1" applyAlignment="1">
      <alignment horizontal="left" vertical="center"/>
    </xf>
    <xf numFmtId="0" fontId="6" fillId="7" borderId="4" xfId="0" applyFont="1" applyFill="1" applyBorder="1" applyAlignment="1">
      <alignment horizontal="left" vertical="center"/>
    </xf>
    <xf numFmtId="0" fontId="11" fillId="5" borderId="9" xfId="0" applyFont="1" applyFill="1" applyBorder="1" applyAlignment="1">
      <alignment horizontal="center" vertical="center" wrapText="1" readingOrder="1"/>
    </xf>
    <xf numFmtId="0" fontId="15" fillId="3" borderId="9" xfId="0" applyFont="1" applyFill="1" applyBorder="1" applyAlignment="1">
      <alignment vertical="top" wrapText="1"/>
    </xf>
    <xf numFmtId="0" fontId="15" fillId="3" borderId="10" xfId="0" applyFont="1" applyFill="1" applyBorder="1" applyAlignment="1">
      <alignment vertical="top" wrapText="1"/>
    </xf>
    <xf numFmtId="44" fontId="15" fillId="0" borderId="13" xfId="2" applyFont="1" applyFill="1" applyBorder="1" applyAlignment="1" applyProtection="1">
      <alignment horizontal="center" vertical="center" wrapText="1" readingOrder="1"/>
      <protection locked="0"/>
    </xf>
    <xf numFmtId="44" fontId="15" fillId="0" borderId="17" xfId="2" applyFont="1" applyFill="1" applyBorder="1" applyAlignment="1" applyProtection="1">
      <alignment horizontal="center" vertical="center" wrapText="1" readingOrder="1"/>
      <protection locked="0"/>
    </xf>
    <xf numFmtId="44" fontId="15" fillId="0" borderId="11" xfId="2" applyFont="1" applyFill="1" applyBorder="1" applyAlignment="1" applyProtection="1">
      <alignment horizontal="center" vertical="center" wrapText="1" readingOrder="1"/>
      <protection locked="0"/>
    </xf>
    <xf numFmtId="0" fontId="10" fillId="0" borderId="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5" fillId="0" borderId="1" xfId="0" applyFont="1" applyBorder="1" applyAlignment="1" applyProtection="1">
      <alignment horizontal="center"/>
      <protection locked="0"/>
    </xf>
    <xf numFmtId="0" fontId="16" fillId="0" borderId="2" xfId="0" applyFont="1" applyBorder="1" applyAlignment="1" applyProtection="1">
      <alignment horizontal="center"/>
      <protection locked="0"/>
    </xf>
    <xf numFmtId="0" fontId="16" fillId="3" borderId="25" xfId="0" applyFont="1" applyFill="1" applyBorder="1" applyAlignment="1">
      <alignment horizontal="center" vertical="center" wrapText="1" readingOrder="1"/>
    </xf>
    <xf numFmtId="0" fontId="17" fillId="6" borderId="25" xfId="0" applyFont="1" applyFill="1" applyBorder="1" applyAlignment="1" applyProtection="1">
      <alignment horizontal="left" vertical="center" wrapText="1"/>
      <protection locked="0"/>
    </xf>
    <xf numFmtId="0" fontId="7" fillId="0" borderId="25" xfId="0" applyFont="1" applyBorder="1" applyAlignment="1" applyProtection="1">
      <alignment vertical="center" wrapText="1"/>
      <protection locked="0"/>
    </xf>
    <xf numFmtId="0" fontId="7" fillId="8" borderId="25" xfId="0" applyFont="1" applyFill="1" applyBorder="1" applyAlignment="1" applyProtection="1">
      <alignment horizontal="left" vertical="center" wrapText="1"/>
      <protection locked="0"/>
    </xf>
    <xf numFmtId="44" fontId="15" fillId="0" borderId="21" xfId="2" applyFont="1" applyFill="1" applyBorder="1" applyAlignment="1" applyProtection="1">
      <alignment horizontal="center" vertical="center" wrapText="1" readingOrder="1"/>
      <protection locked="0"/>
    </xf>
    <xf numFmtId="44" fontId="15" fillId="0" borderId="12" xfId="2" applyFont="1" applyFill="1" applyBorder="1" applyAlignment="1" applyProtection="1">
      <alignment horizontal="center" vertical="center" wrapText="1" readingOrder="1"/>
      <protection locked="0"/>
    </xf>
    <xf numFmtId="10" fontId="15" fillId="0" borderId="12" xfId="1" applyNumberFormat="1" applyFont="1" applyFill="1" applyBorder="1" applyAlignment="1" applyProtection="1">
      <alignment horizontal="center" vertical="center" wrapText="1" readingOrder="1"/>
    </xf>
    <xf numFmtId="10" fontId="15" fillId="0" borderId="22" xfId="1" applyNumberFormat="1" applyFont="1" applyFill="1" applyBorder="1" applyAlignment="1" applyProtection="1">
      <alignment horizontal="center" vertical="center" wrapText="1" readingOrder="1"/>
    </xf>
    <xf numFmtId="0" fontId="16" fillId="0" borderId="0" xfId="0" applyFont="1" applyAlignment="1" applyProtection="1">
      <alignment horizontal="center"/>
      <protection locked="0"/>
    </xf>
    <xf numFmtId="0" fontId="6" fillId="2" borderId="25" xfId="0" applyFont="1" applyFill="1" applyBorder="1" applyAlignment="1">
      <alignment horizontal="left" vertical="center"/>
    </xf>
    <xf numFmtId="0" fontId="6" fillId="7" borderId="25" xfId="0" applyFont="1" applyFill="1" applyBorder="1" applyAlignment="1">
      <alignment horizontal="left" vertical="center"/>
    </xf>
    <xf numFmtId="0" fontId="8"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5" xfId="0" applyFont="1" applyBorder="1" applyAlignment="1" applyProtection="1">
      <alignment horizontal="justify" vertical="center" wrapText="1"/>
      <protection locked="0"/>
    </xf>
    <xf numFmtId="49" fontId="7" fillId="0" borderId="25" xfId="0" quotePrefix="1" applyNumberFormat="1" applyFont="1" applyBorder="1" applyAlignment="1" applyProtection="1">
      <alignment horizontal="left" vertical="center" wrapText="1"/>
      <protection locked="0"/>
    </xf>
    <xf numFmtId="0" fontId="10" fillId="0" borderId="25" xfId="0" applyFont="1" applyBorder="1" applyAlignment="1">
      <alignment horizontal="center" vertical="center" wrapText="1"/>
    </xf>
    <xf numFmtId="0" fontId="10" fillId="0" borderId="25" xfId="0" applyFont="1" applyBorder="1" applyAlignment="1">
      <alignment horizontal="left" vertical="center" wrapText="1"/>
    </xf>
    <xf numFmtId="44" fontId="15" fillId="0" borderId="25" xfId="2" applyFont="1" applyFill="1" applyBorder="1" applyAlignment="1" applyProtection="1">
      <alignment horizontal="center" vertical="center" wrapText="1" readingOrder="1"/>
      <protection locked="0"/>
    </xf>
    <xf numFmtId="10" fontId="15" fillId="0" borderId="25" xfId="1" applyNumberFormat="1" applyFont="1" applyFill="1" applyBorder="1" applyAlignment="1" applyProtection="1">
      <alignment horizontal="center" vertical="center" wrapText="1" readingOrder="1"/>
    </xf>
    <xf numFmtId="0" fontId="11" fillId="5" borderId="25" xfId="0" applyFont="1" applyFill="1" applyBorder="1" applyAlignment="1">
      <alignment horizontal="center" vertical="center" wrapText="1" readingOrder="1"/>
    </xf>
    <xf numFmtId="0" fontId="15" fillId="3" borderId="25" xfId="0" applyFont="1" applyFill="1" applyBorder="1" applyAlignment="1">
      <alignment vertical="top" wrapText="1"/>
    </xf>
    <xf numFmtId="0" fontId="7" fillId="8" borderId="25" xfId="0" applyFont="1" applyFill="1" applyBorder="1" applyAlignment="1" applyProtection="1">
      <alignment horizontal="justify" vertical="center" wrapText="1"/>
      <protection locked="0"/>
    </xf>
    <xf numFmtId="0" fontId="8" fillId="0" borderId="25" xfId="0" applyFont="1" applyBorder="1" applyAlignment="1" applyProtection="1">
      <alignment horizontal="left" vertical="center" wrapText="1"/>
      <protection locked="0"/>
    </xf>
    <xf numFmtId="0" fontId="10" fillId="0" borderId="16" xfId="0" applyFont="1" applyBorder="1" applyAlignment="1">
      <alignment horizontal="left" vertical="center" wrapText="1"/>
    </xf>
    <xf numFmtId="0" fontId="6" fillId="2" borderId="16" xfId="0" applyFont="1" applyFill="1" applyBorder="1" applyAlignment="1">
      <alignment horizontal="left" vertical="center"/>
    </xf>
    <xf numFmtId="0" fontId="6" fillId="7" borderId="16" xfId="0" applyFont="1" applyFill="1" applyBorder="1" applyAlignment="1">
      <alignment horizontal="left" vertical="center"/>
    </xf>
    <xf numFmtId="49" fontId="7" fillId="0" borderId="16" xfId="0" quotePrefix="1" applyNumberFormat="1"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10" fillId="0" borderId="16" xfId="0" applyFont="1" applyBorder="1" applyAlignment="1">
      <alignment horizontal="center" vertical="center" wrapText="1"/>
    </xf>
    <xf numFmtId="44" fontId="15" fillId="0" borderId="24" xfId="2" applyFont="1" applyFill="1" applyBorder="1" applyAlignment="1" applyProtection="1">
      <alignment horizontal="center" vertical="center" wrapText="1" readingOrder="1"/>
      <protection locked="0"/>
    </xf>
    <xf numFmtId="10" fontId="15" fillId="0" borderId="24" xfId="1" applyNumberFormat="1" applyFont="1" applyFill="1" applyBorder="1" applyAlignment="1" applyProtection="1">
      <alignment horizontal="center" vertical="center" wrapText="1" readingOrder="1"/>
    </xf>
    <xf numFmtId="0" fontId="6" fillId="7" borderId="23" xfId="0" applyFont="1" applyFill="1" applyBorder="1" applyAlignment="1">
      <alignment horizontal="left" vertical="center"/>
    </xf>
    <xf numFmtId="0" fontId="7" fillId="8" borderId="16" xfId="0" applyFont="1" applyFill="1" applyBorder="1" applyAlignment="1" applyProtection="1">
      <alignment horizontal="left" vertical="center" wrapText="1"/>
      <protection locked="0"/>
    </xf>
    <xf numFmtId="0" fontId="17" fillId="6" borderId="16" xfId="0" applyFont="1" applyFill="1" applyBorder="1" applyAlignment="1" applyProtection="1">
      <alignment horizontal="left" vertical="center" wrapText="1"/>
      <protection locked="0"/>
    </xf>
    <xf numFmtId="0" fontId="11" fillId="5" borderId="23" xfId="0" applyFont="1" applyFill="1" applyBorder="1" applyAlignment="1">
      <alignment horizontal="center" vertical="center" wrapText="1" readingOrder="1"/>
    </xf>
    <xf numFmtId="0" fontId="15" fillId="3" borderId="23" xfId="0" applyFont="1" applyFill="1" applyBorder="1" applyAlignment="1">
      <alignment vertical="top" wrapText="1"/>
    </xf>
    <xf numFmtId="0" fontId="6" fillId="2" borderId="24" xfId="0" applyFont="1" applyFill="1" applyBorder="1" applyAlignment="1">
      <alignment horizontal="left" vertical="center"/>
    </xf>
    <xf numFmtId="0" fontId="7" fillId="0" borderId="16" xfId="0" applyFont="1" applyBorder="1" applyAlignment="1" applyProtection="1">
      <alignment horizontal="justify" vertical="center" wrapText="1"/>
      <protection locked="0"/>
    </xf>
    <xf numFmtId="0" fontId="7" fillId="8" borderId="16" xfId="0" applyFont="1" applyFill="1" applyBorder="1" applyAlignment="1" applyProtection="1">
      <alignment horizontal="justify" vertical="center" wrapText="1"/>
      <protection locked="0"/>
    </xf>
    <xf numFmtId="0" fontId="8" fillId="0" borderId="16" xfId="0" applyFont="1" applyBorder="1" applyAlignment="1" applyProtection="1">
      <alignment horizontal="left" vertical="center" wrapText="1"/>
      <protection locked="0"/>
    </xf>
  </cellXfs>
  <cellStyles count="3">
    <cellStyle name="Moneda" xfId="2" builtinId="4"/>
    <cellStyle name="Normal" xfId="0" builtinId="0"/>
    <cellStyle name="Porcentaje" xfId="1" builtinId="5"/>
  </cellStyles>
  <dxfs count="45">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14999847407452621"/>
        </left>
        <right/>
        <top style="thin">
          <color theme="0" tint="-0.14999847407452621"/>
        </top>
        <bottom style="thin">
          <color theme="0" tint="-0.14999847407452621"/>
        </bottom>
        <vertical style="thin">
          <color theme="0" tint="-0.14999847407452621"/>
        </vertical>
        <horizontal style="thin">
          <color theme="0" tint="-0.14999847407452621"/>
        </horizontal>
      </border>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bottom style="thin">
          <color theme="0" tint="-0.499984740745262"/>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499984740745262"/>
        </left>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Verdana"/>
        <scheme val="none"/>
      </font>
      <numFmt numFmtId="164" formatCode="[$-10409]#,##0;\-#,##0"/>
      <alignment horizontal="center" vertical="center" textRotation="0" wrapText="1" indent="0" justifyLastLine="0" shrinkToFit="0" readingOrder="1"/>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2" defaultTableStyle="TableStyleMedium2" defaultPivotStyle="PivotStyleLight16">
    <tableStyle name="Estilo de tabla 1" pivot="0" count="0" xr9:uid="{00000000-0011-0000-FFFF-FFFF00000000}"/>
    <tableStyle name="Invisible" pivot="0" table="0" count="0" xr9:uid="{00000000-0011-0000-FFFF-FFFF01000000}"/>
  </tableStyles>
  <colors>
    <mruColors>
      <color rgb="FFEE2A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3:J28" totalsRowShown="0" headerRowDxfId="44" dataDxfId="42" headerRowBorderDxfId="43" tableBorderDxfId="41" totalsRowBorderDxfId="40">
  <tableColumns count="10">
    <tableColumn id="1" xr3:uid="{00000000-0010-0000-0000-000001000000}" name="Producto" dataDxfId="39"/>
    <tableColumn id="2" xr3:uid="{00000000-0010-0000-0000-000002000000}" name="Indicador" dataDxfId="38"/>
    <tableColumn id="3" xr3:uid="{00000000-0010-0000-0000-000003000000}" name="Física_x000a_(A)" dataDxfId="37"/>
    <tableColumn id="4" xr3:uid="{00000000-0010-0000-0000-000004000000}" name="Financiera_x000a_(B)" dataDxfId="36"/>
    <tableColumn id="9" xr3:uid="{00000000-0010-0000-0000-000009000000}" name="Física_x000a_(C)" dataDxfId="35"/>
    <tableColumn id="10" xr3:uid="{00000000-0010-0000-0000-00000A000000}" name="Financiera_x000a_(D)" dataDxfId="34"/>
    <tableColumn id="5" xr3:uid="{00000000-0010-0000-0000-000005000000}" name="Física _x000a_(E)" dataDxfId="33"/>
    <tableColumn id="6" xr3:uid="{00000000-0010-0000-0000-000006000000}" name="Financiera _x000a_ (F)" dataDxfId="32"/>
    <tableColumn id="7" xr3:uid="{00000000-0010-0000-0000-000007000000}" name="Física _x000a_(%)_x000a_ G=E/C" dataDxfId="31" dataCellStyle="Porcentaje">
      <calculatedColumnFormula>IF(G24&gt;0,G24/E24,0)</calculatedColumnFormula>
    </tableColumn>
    <tableColumn id="8" xr3:uid="{00000000-0010-0000-0000-000008000000}" name="Financiero _x000a_(%) _x000a_H=F/D" dataDxfId="30">
      <calculatedColumnFormula>IF(H24&gt;0,H24/F24,0)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16" displayName="Tabla16" ref="A23:J24" totalsRowShown="0" headerRowDxfId="29" dataDxfId="27" headerRowBorderDxfId="28" tableBorderDxfId="26" totalsRowBorderDxfId="25">
  <tableColumns count="10">
    <tableColumn id="1" xr3:uid="{00000000-0010-0000-0100-000001000000}" name="Producto" dataDxfId="24"/>
    <tableColumn id="2" xr3:uid="{00000000-0010-0000-0100-000002000000}" name="Indicador" dataDxfId="23"/>
    <tableColumn id="3" xr3:uid="{00000000-0010-0000-0100-000003000000}" name="Física_x000a_(A)" dataDxfId="22"/>
    <tableColumn id="4" xr3:uid="{00000000-0010-0000-0100-000004000000}" name="Financiera_x000a_(B)" dataDxfId="21"/>
    <tableColumn id="9" xr3:uid="{00000000-0010-0000-0100-000009000000}" name="Física_x000a_(C)" dataDxfId="20"/>
    <tableColumn id="10" xr3:uid="{00000000-0010-0000-0100-00000A000000}" name="Financiera_x000a_(D)" dataDxfId="19"/>
    <tableColumn id="5" xr3:uid="{00000000-0010-0000-0100-000005000000}" name="Física _x000a_(E)" dataDxfId="18"/>
    <tableColumn id="6" xr3:uid="{00000000-0010-0000-0100-000006000000}" name="Financiera _x000a_ (F)" dataDxfId="17"/>
    <tableColumn id="7" xr3:uid="{00000000-0010-0000-0100-000007000000}" name="Física _x000a_(%)_x000a_ G=E/C" dataDxfId="16" dataCellStyle="Porcentaje">
      <calculatedColumnFormula>IF(G24&gt;0,G24/E24,0)</calculatedColumnFormula>
    </tableColumn>
    <tableColumn id="8" xr3:uid="{00000000-0010-0000-0100-000008000000}" name="Financiero _x000a_(%) _x000a_H=F/D" dataDxfId="15">
      <calculatedColumnFormula>IF(H24&gt;0,H24/F24,0)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la18" displayName="Tabla18" ref="A23:J28" totalsRowShown="0" headerRowDxfId="14" dataDxfId="12" headerRowBorderDxfId="13" tableBorderDxfId="11" totalsRowBorderDxfId="10">
  <tableColumns count="10">
    <tableColumn id="1" xr3:uid="{00000000-0010-0000-0200-000001000000}" name="Producto" dataDxfId="9"/>
    <tableColumn id="2" xr3:uid="{00000000-0010-0000-0200-000002000000}" name="Indicador" dataDxfId="8"/>
    <tableColumn id="3" xr3:uid="{00000000-0010-0000-0200-000003000000}" name="Física_x000a_(A)" dataDxfId="7"/>
    <tableColumn id="4" xr3:uid="{00000000-0010-0000-0200-000004000000}" name="Financiera_x000a_(B)" dataDxfId="6"/>
    <tableColumn id="9" xr3:uid="{00000000-0010-0000-0200-000009000000}" name="Física_x000a_(C)" dataDxfId="5"/>
    <tableColumn id="10" xr3:uid="{00000000-0010-0000-0200-00000A000000}" name="Financiera_x000a_(D)" dataDxfId="4"/>
    <tableColumn id="5" xr3:uid="{00000000-0010-0000-0200-000005000000}" name="Física _x000a_(E)" dataDxfId="3"/>
    <tableColumn id="6" xr3:uid="{00000000-0010-0000-0200-000006000000}" name="Financiera _x000a_ (F)" dataDxfId="2"/>
    <tableColumn id="7" xr3:uid="{00000000-0010-0000-0200-000007000000}" name="Física _x000a_(%)_x000a_ G=E/C" dataDxfId="1" dataCellStyle="Porcentaje">
      <calculatedColumnFormula>IF(G24&gt;0,G24/E24,0)</calculatedColumnFormula>
    </tableColumn>
    <tableColumn id="8" xr3:uid="{00000000-0010-0000-0200-000008000000}" name="Financiero _x000a_(%) _x000a_H=F/D" dataDxfId="0">
      <calculatedColumnFormula>IF(H24&gt;0,H24/F24,0)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9"/>
  <sheetViews>
    <sheetView view="pageLayout" topLeftCell="A31" zoomScale="70" zoomScaleNormal="100" zoomScaleSheetLayoutView="40" zoomScalePageLayoutView="70" workbookViewId="0">
      <selection activeCell="B38" sqref="B38:J38"/>
    </sheetView>
  </sheetViews>
  <sheetFormatPr baseColWidth="10" defaultRowHeight="14.25" x14ac:dyDescent="0.2"/>
  <cols>
    <col min="1" max="1" width="33" style="3" customWidth="1"/>
    <col min="2" max="2" width="19.28515625" style="3" bestFit="1" customWidth="1"/>
    <col min="3" max="3" width="12.7109375" style="3" customWidth="1"/>
    <col min="4" max="4" width="16.140625" style="3" bestFit="1" customWidth="1"/>
    <col min="5" max="5" width="12.7109375" style="3" customWidth="1"/>
    <col min="6" max="6" width="18.28515625" style="3" customWidth="1"/>
    <col min="7" max="7" width="12.7109375" style="3" customWidth="1"/>
    <col min="8" max="8" width="15" style="3" bestFit="1" customWidth="1"/>
    <col min="9" max="10" width="12.7109375" style="3" customWidth="1"/>
    <col min="11" max="11" width="11.42578125" style="3"/>
    <col min="12" max="16384" width="11.42578125" style="2"/>
  </cols>
  <sheetData>
    <row r="1" spans="1:11" ht="20.25" customHeight="1" x14ac:dyDescent="0.2">
      <c r="A1" s="83" t="s">
        <v>67</v>
      </c>
      <c r="B1" s="84"/>
      <c r="C1" s="84"/>
      <c r="D1" s="84"/>
      <c r="E1" s="84"/>
      <c r="F1" s="84"/>
      <c r="G1" s="84"/>
      <c r="H1" s="84"/>
      <c r="I1" s="84"/>
      <c r="J1" s="85"/>
      <c r="K1" s="1"/>
    </row>
    <row r="2" spans="1:11" ht="20.25" customHeight="1" x14ac:dyDescent="0.2">
      <c r="A2" s="87" t="s">
        <v>0</v>
      </c>
      <c r="B2" s="88"/>
      <c r="C2" s="88"/>
      <c r="D2" s="88"/>
      <c r="E2" s="88"/>
      <c r="F2" s="88"/>
      <c r="G2" s="88"/>
      <c r="H2" s="88"/>
      <c r="I2" s="88"/>
      <c r="J2" s="89"/>
      <c r="K2" s="1"/>
    </row>
    <row r="3" spans="1:11" ht="19.5" customHeight="1" x14ac:dyDescent="0.2">
      <c r="A3" s="11" t="s">
        <v>1</v>
      </c>
      <c r="B3" s="81" t="s">
        <v>46</v>
      </c>
      <c r="C3" s="81"/>
      <c r="D3" s="81"/>
      <c r="E3" s="81"/>
      <c r="F3" s="81"/>
      <c r="G3" s="81"/>
      <c r="H3" s="81"/>
      <c r="I3" s="81"/>
      <c r="J3" s="81"/>
      <c r="K3" s="1"/>
    </row>
    <row r="4" spans="1:11" ht="18.75" customHeight="1" x14ac:dyDescent="0.2">
      <c r="A4" s="12" t="s">
        <v>27</v>
      </c>
      <c r="B4" s="81" t="s">
        <v>47</v>
      </c>
      <c r="C4" s="81"/>
      <c r="D4" s="81"/>
      <c r="E4" s="81"/>
      <c r="F4" s="81"/>
      <c r="G4" s="81"/>
      <c r="H4" s="81"/>
      <c r="I4" s="81"/>
      <c r="J4" s="81"/>
      <c r="K4" s="1"/>
    </row>
    <row r="5" spans="1:11" ht="18.75" customHeight="1" x14ac:dyDescent="0.2">
      <c r="A5" s="12" t="s">
        <v>28</v>
      </c>
      <c r="B5" s="81" t="s">
        <v>48</v>
      </c>
      <c r="C5" s="81"/>
      <c r="D5" s="81"/>
      <c r="E5" s="81"/>
      <c r="F5" s="81"/>
      <c r="G5" s="81"/>
      <c r="H5" s="81"/>
      <c r="I5" s="81"/>
      <c r="J5" s="81"/>
      <c r="K5" s="1"/>
    </row>
    <row r="6" spans="1:11" ht="51.75" customHeight="1" x14ac:dyDescent="0.2">
      <c r="A6" s="11" t="s">
        <v>2</v>
      </c>
      <c r="B6" s="82" t="s">
        <v>56</v>
      </c>
      <c r="C6" s="82"/>
      <c r="D6" s="82"/>
      <c r="E6" s="82"/>
      <c r="F6" s="82"/>
      <c r="G6" s="82"/>
      <c r="H6" s="82"/>
      <c r="I6" s="82"/>
      <c r="J6" s="82"/>
    </row>
    <row r="7" spans="1:11" ht="57.75" customHeight="1" x14ac:dyDescent="0.2">
      <c r="A7" s="11" t="s">
        <v>3</v>
      </c>
      <c r="B7" s="82" t="s">
        <v>57</v>
      </c>
      <c r="C7" s="82"/>
      <c r="D7" s="82"/>
      <c r="E7" s="82"/>
      <c r="F7" s="82"/>
      <c r="G7" s="82"/>
      <c r="H7" s="82"/>
      <c r="I7" s="82"/>
      <c r="J7" s="82"/>
    </row>
    <row r="8" spans="1:11" ht="19.5" customHeight="1" x14ac:dyDescent="0.2">
      <c r="A8" s="83" t="s">
        <v>4</v>
      </c>
      <c r="B8" s="84"/>
      <c r="C8" s="84"/>
      <c r="D8" s="84"/>
      <c r="E8" s="84"/>
      <c r="F8" s="84"/>
      <c r="G8" s="84"/>
      <c r="H8" s="84"/>
      <c r="I8" s="84"/>
      <c r="J8" s="85"/>
    </row>
    <row r="9" spans="1:11" ht="21" customHeight="1" x14ac:dyDescent="0.2">
      <c r="A9" s="11" t="s">
        <v>5</v>
      </c>
      <c r="B9" s="4">
        <v>1</v>
      </c>
      <c r="C9" s="86" t="str">
        <f>IFERROR(VLOOKUP(B9,'[1]Validacion datos'!A2:B5,2,FALSE),"")</f>
        <v>DESARROLLO INSTITUCIONAL</v>
      </c>
      <c r="D9" s="86"/>
      <c r="E9" s="86"/>
      <c r="F9" s="86"/>
      <c r="G9" s="86"/>
      <c r="H9" s="86"/>
      <c r="I9" s="86"/>
      <c r="J9" s="86"/>
    </row>
    <row r="10" spans="1:11" ht="17.25" customHeight="1" x14ac:dyDescent="0.2">
      <c r="A10" s="11" t="s">
        <v>6</v>
      </c>
      <c r="B10" s="5">
        <v>1.2</v>
      </c>
      <c r="C10" s="86" t="str">
        <f>IFERROR(VLOOKUP(B10,'[1]Validacion datos'!A8:B26,2,FALSE),"")</f>
        <v>Imperio de la ley y seguridad ciudadana</v>
      </c>
      <c r="D10" s="86"/>
      <c r="E10" s="86"/>
      <c r="F10" s="86"/>
      <c r="G10" s="86"/>
      <c r="H10" s="86"/>
      <c r="I10" s="86"/>
      <c r="J10" s="86"/>
    </row>
    <row r="11" spans="1:11" ht="63.75" customHeight="1" x14ac:dyDescent="0.2">
      <c r="A11" s="11" t="s">
        <v>7</v>
      </c>
      <c r="B11" s="6" t="s">
        <v>69</v>
      </c>
      <c r="C11" s="96"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97"/>
      <c r="E11" s="97"/>
      <c r="F11" s="97"/>
      <c r="G11" s="97"/>
      <c r="H11" s="97"/>
      <c r="I11" s="97"/>
      <c r="J11" s="98"/>
    </row>
    <row r="12" spans="1:11" ht="15" x14ac:dyDescent="0.2">
      <c r="A12" s="83" t="s">
        <v>8</v>
      </c>
      <c r="B12" s="84"/>
      <c r="C12" s="84"/>
      <c r="D12" s="84"/>
      <c r="E12" s="84"/>
      <c r="F12" s="84"/>
      <c r="G12" s="84"/>
      <c r="H12" s="84"/>
      <c r="I12" s="84"/>
      <c r="J12" s="85"/>
    </row>
    <row r="13" spans="1:11" ht="21.75" customHeight="1" x14ac:dyDescent="0.2">
      <c r="A13" s="11" t="s">
        <v>9</v>
      </c>
      <c r="B13" s="79" t="s">
        <v>49</v>
      </c>
      <c r="C13" s="79"/>
      <c r="D13" s="79"/>
      <c r="E13" s="79"/>
      <c r="F13" s="79"/>
      <c r="G13" s="79"/>
      <c r="H13" s="79"/>
      <c r="I13" s="79"/>
      <c r="J13" s="80"/>
    </row>
    <row r="14" spans="1:11" ht="140.25" customHeight="1" x14ac:dyDescent="0.2">
      <c r="A14" s="13" t="s">
        <v>10</v>
      </c>
      <c r="B14" s="79" t="s">
        <v>77</v>
      </c>
      <c r="C14" s="79"/>
      <c r="D14" s="79"/>
      <c r="E14" s="79"/>
      <c r="F14" s="79"/>
      <c r="G14" s="79"/>
      <c r="H14" s="79"/>
      <c r="I14" s="79"/>
      <c r="J14" s="80"/>
    </row>
    <row r="15" spans="1:11" ht="54.75" customHeight="1" x14ac:dyDescent="0.2">
      <c r="A15" s="13" t="s">
        <v>87</v>
      </c>
      <c r="B15" s="79" t="s">
        <v>78</v>
      </c>
      <c r="C15" s="79"/>
      <c r="D15" s="79"/>
      <c r="E15" s="79"/>
      <c r="F15" s="79"/>
      <c r="G15" s="79"/>
      <c r="H15" s="79"/>
      <c r="I15" s="79"/>
      <c r="J15" s="80"/>
    </row>
    <row r="16" spans="1:11" ht="43.5" customHeight="1" x14ac:dyDescent="0.2">
      <c r="A16" s="13" t="s">
        <v>29</v>
      </c>
      <c r="B16" s="79" t="s">
        <v>79</v>
      </c>
      <c r="C16" s="79"/>
      <c r="D16" s="79"/>
      <c r="E16" s="79"/>
      <c r="F16" s="79"/>
      <c r="G16" s="79"/>
      <c r="H16" s="79"/>
      <c r="I16" s="79"/>
      <c r="J16" s="80"/>
      <c r="K16" s="1"/>
    </row>
    <row r="17" spans="1:11" ht="20.25" customHeight="1" x14ac:dyDescent="0.2">
      <c r="A17" s="83" t="s">
        <v>11</v>
      </c>
      <c r="B17" s="84"/>
      <c r="C17" s="84"/>
      <c r="D17" s="84"/>
      <c r="E17" s="84"/>
      <c r="F17" s="84"/>
      <c r="G17" s="84"/>
      <c r="H17" s="84"/>
      <c r="I17" s="84"/>
      <c r="J17" s="85"/>
    </row>
    <row r="18" spans="1:11" ht="16.5" customHeight="1" x14ac:dyDescent="0.2">
      <c r="A18" s="87" t="s">
        <v>12</v>
      </c>
      <c r="B18" s="88"/>
      <c r="C18" s="88"/>
      <c r="D18" s="88"/>
      <c r="E18" s="88"/>
      <c r="F18" s="88"/>
      <c r="G18" s="88"/>
      <c r="H18" s="88"/>
      <c r="I18" s="88"/>
      <c r="J18" s="89"/>
      <c r="K18" s="1"/>
    </row>
    <row r="19" spans="1:11" ht="36.75" customHeight="1" x14ac:dyDescent="0.2">
      <c r="A19" s="101" t="s">
        <v>13</v>
      </c>
      <c r="B19" s="101"/>
      <c r="C19" s="101" t="s">
        <v>14</v>
      </c>
      <c r="D19" s="101"/>
      <c r="E19" s="101"/>
      <c r="F19" s="101" t="s">
        <v>15</v>
      </c>
      <c r="G19" s="101"/>
      <c r="H19" s="101"/>
      <c r="I19" s="101" t="s">
        <v>16</v>
      </c>
      <c r="J19" s="101"/>
    </row>
    <row r="20" spans="1:11" ht="28.5" customHeight="1" x14ac:dyDescent="0.2">
      <c r="A20" s="105">
        <f>+D24+D25+D26+D27+D28</f>
        <v>438077530</v>
      </c>
      <c r="B20" s="106"/>
      <c r="C20" s="93">
        <f>+A20</f>
        <v>438077530</v>
      </c>
      <c r="D20" s="94"/>
      <c r="E20" s="95"/>
      <c r="F20" s="93">
        <f>+H24+H25+H26+H27+H28</f>
        <v>48790000.100000001</v>
      </c>
      <c r="G20" s="94"/>
      <c r="H20" s="95"/>
      <c r="I20" s="107">
        <f>+IF(F20&gt;0,F20/C20,0)</f>
        <v>0.111372980257627</v>
      </c>
      <c r="J20" s="108"/>
    </row>
    <row r="21" spans="1:11" ht="20.25" customHeight="1" x14ac:dyDescent="0.2">
      <c r="A21" s="87" t="s">
        <v>43</v>
      </c>
      <c r="B21" s="88"/>
      <c r="C21" s="88"/>
      <c r="D21" s="88"/>
      <c r="E21" s="88"/>
      <c r="F21" s="88"/>
      <c r="G21" s="88"/>
      <c r="H21" s="88"/>
      <c r="I21" s="88"/>
      <c r="J21" s="89"/>
      <c r="K21" s="1"/>
    </row>
    <row r="22" spans="1:11" ht="50.25" customHeight="1" x14ac:dyDescent="0.2">
      <c r="A22" s="14"/>
      <c r="B22" s="15"/>
      <c r="C22" s="90" t="s">
        <v>38</v>
      </c>
      <c r="D22" s="91"/>
      <c r="E22" s="90" t="s">
        <v>45</v>
      </c>
      <c r="F22" s="91"/>
      <c r="G22" s="90" t="s">
        <v>44</v>
      </c>
      <c r="H22" s="90"/>
      <c r="I22" s="90" t="s">
        <v>17</v>
      </c>
      <c r="J22" s="92"/>
    </row>
    <row r="23" spans="1:11" ht="38.25" x14ac:dyDescent="0.2">
      <c r="A23" s="7" t="s">
        <v>18</v>
      </c>
      <c r="B23" s="8" t="s">
        <v>19</v>
      </c>
      <c r="C23" s="8" t="s">
        <v>30</v>
      </c>
      <c r="D23" s="8" t="s">
        <v>31</v>
      </c>
      <c r="E23" s="8" t="s">
        <v>32</v>
      </c>
      <c r="F23" s="8" t="s">
        <v>33</v>
      </c>
      <c r="G23" s="8" t="s">
        <v>34</v>
      </c>
      <c r="H23" s="8" t="s">
        <v>35</v>
      </c>
      <c r="I23" s="8" t="s">
        <v>36</v>
      </c>
      <c r="J23" s="9" t="s">
        <v>37</v>
      </c>
    </row>
    <row r="24" spans="1:11" ht="81" customHeight="1" x14ac:dyDescent="0.2">
      <c r="A24" s="26" t="s">
        <v>89</v>
      </c>
      <c r="B24" s="27" t="s">
        <v>50</v>
      </c>
      <c r="C24" s="16">
        <v>93</v>
      </c>
      <c r="D24" s="17">
        <v>42055435</v>
      </c>
      <c r="E24" s="25">
        <v>19</v>
      </c>
      <c r="F24" s="18">
        <v>8245049</v>
      </c>
      <c r="G24" s="19">
        <v>25</v>
      </c>
      <c r="H24" s="17">
        <v>3888479.68</v>
      </c>
      <c r="I24" s="20">
        <f>IF(G24&gt;0,G24/E24,0)</f>
        <v>1.3157894736842106</v>
      </c>
      <c r="J24" s="21">
        <f t="shared" ref="J24:J28" si="0">IF(H24&gt;0,H24/F24,0)</f>
        <v>0.47161389580583452</v>
      </c>
    </row>
    <row r="25" spans="1:11" ht="80.25" customHeight="1" x14ac:dyDescent="0.2">
      <c r="A25" s="26" t="s">
        <v>90</v>
      </c>
      <c r="B25" s="27" t="s">
        <v>51</v>
      </c>
      <c r="C25" s="16">
        <v>40000</v>
      </c>
      <c r="D25" s="17">
        <v>193904460</v>
      </c>
      <c r="E25" s="25">
        <v>10500</v>
      </c>
      <c r="F25" s="18">
        <v>45566727</v>
      </c>
      <c r="G25" s="19">
        <v>18966</v>
      </c>
      <c r="H25" s="17">
        <v>25029476.75</v>
      </c>
      <c r="I25" s="20">
        <f t="shared" ref="I25:I28" si="1">IF(G25&gt;0,G25/E25,0)</f>
        <v>1.8062857142857143</v>
      </c>
      <c r="J25" s="21">
        <f t="shared" si="0"/>
        <v>0.54929283707385879</v>
      </c>
    </row>
    <row r="26" spans="1:11" ht="91.5" customHeight="1" x14ac:dyDescent="0.2">
      <c r="A26" s="26" t="s">
        <v>91</v>
      </c>
      <c r="B26" s="27" t="s">
        <v>52</v>
      </c>
      <c r="C26" s="16">
        <v>83</v>
      </c>
      <c r="D26" s="17">
        <v>43261299</v>
      </c>
      <c r="E26" s="18">
        <v>0</v>
      </c>
      <c r="F26" s="18">
        <v>7403467</v>
      </c>
      <c r="G26" s="19">
        <v>0</v>
      </c>
      <c r="H26" s="17">
        <v>1619736.64</v>
      </c>
      <c r="I26" s="20">
        <f t="shared" si="1"/>
        <v>0</v>
      </c>
      <c r="J26" s="21">
        <f t="shared" si="0"/>
        <v>0.21878082795533496</v>
      </c>
    </row>
    <row r="27" spans="1:11" ht="75.75" customHeight="1" x14ac:dyDescent="0.2">
      <c r="A27" s="26" t="s">
        <v>88</v>
      </c>
      <c r="B27" s="27" t="s">
        <v>53</v>
      </c>
      <c r="C27" s="16">
        <v>2</v>
      </c>
      <c r="D27" s="17">
        <v>93550866</v>
      </c>
      <c r="E27" s="18">
        <v>0</v>
      </c>
      <c r="F27" s="18">
        <v>15011435</v>
      </c>
      <c r="G27" s="19">
        <v>0</v>
      </c>
      <c r="H27" s="17">
        <v>10462100.91</v>
      </c>
      <c r="I27" s="20">
        <f t="shared" si="1"/>
        <v>0</v>
      </c>
      <c r="J27" s="21">
        <f t="shared" si="0"/>
        <v>0.69694209181200861</v>
      </c>
    </row>
    <row r="28" spans="1:11" ht="66" customHeight="1" x14ac:dyDescent="0.2">
      <c r="A28" s="42" t="s">
        <v>92</v>
      </c>
      <c r="B28" s="43" t="s">
        <v>54</v>
      </c>
      <c r="C28" s="44">
        <v>1</v>
      </c>
      <c r="D28" s="45">
        <v>65305470</v>
      </c>
      <c r="E28" s="46">
        <v>0</v>
      </c>
      <c r="F28" s="46">
        <v>10334978</v>
      </c>
      <c r="G28" s="47">
        <v>0</v>
      </c>
      <c r="H28" s="45">
        <v>7790206.1200000001</v>
      </c>
      <c r="I28" s="48">
        <f t="shared" si="1"/>
        <v>0</v>
      </c>
      <c r="J28" s="49">
        <f t="shared" si="0"/>
        <v>0.75377094368270547</v>
      </c>
    </row>
    <row r="29" spans="1:11" ht="22.5" customHeight="1" x14ac:dyDescent="0.2">
      <c r="A29" s="110" t="s">
        <v>20</v>
      </c>
      <c r="B29" s="110"/>
      <c r="C29" s="110"/>
      <c r="D29" s="110"/>
      <c r="E29" s="110"/>
      <c r="F29" s="110"/>
      <c r="G29" s="110"/>
      <c r="H29" s="110"/>
      <c r="I29" s="110"/>
      <c r="J29" s="110"/>
    </row>
    <row r="30" spans="1:11" ht="15" x14ac:dyDescent="0.2">
      <c r="A30" s="111" t="s">
        <v>21</v>
      </c>
      <c r="B30" s="111"/>
      <c r="C30" s="111"/>
      <c r="D30" s="111"/>
      <c r="E30" s="111"/>
      <c r="F30" s="111"/>
      <c r="G30" s="111"/>
      <c r="H30" s="111"/>
      <c r="I30" s="111"/>
      <c r="J30" s="111"/>
      <c r="K30" s="1"/>
    </row>
    <row r="31" spans="1:11" ht="18.75" customHeight="1" x14ac:dyDescent="0.2">
      <c r="A31" s="75" t="s">
        <v>22</v>
      </c>
      <c r="B31" s="102" t="str">
        <f>+A24</f>
        <v>6105- Negocios que comercializan armas de fuego controlados y regulados en sus operaciones.</v>
      </c>
      <c r="C31" s="102"/>
      <c r="D31" s="102"/>
      <c r="E31" s="102"/>
      <c r="F31" s="102"/>
      <c r="G31" s="102"/>
      <c r="H31" s="102"/>
      <c r="I31" s="102"/>
      <c r="J31" s="102"/>
    </row>
    <row r="32" spans="1:11" ht="51.75" customHeight="1" x14ac:dyDescent="0.2">
      <c r="A32" s="76" t="s">
        <v>23</v>
      </c>
      <c r="B32" s="103" t="s">
        <v>74</v>
      </c>
      <c r="C32" s="103"/>
      <c r="D32" s="103"/>
      <c r="E32" s="103"/>
      <c r="F32" s="103"/>
      <c r="G32" s="103"/>
      <c r="H32" s="103"/>
      <c r="I32" s="103"/>
      <c r="J32" s="103"/>
    </row>
    <row r="33" spans="1:10" ht="63.75" customHeight="1" x14ac:dyDescent="0.2">
      <c r="A33" s="76" t="s">
        <v>24</v>
      </c>
      <c r="B33" s="104" t="s">
        <v>110</v>
      </c>
      <c r="C33" s="104"/>
      <c r="D33" s="104"/>
      <c r="E33" s="104"/>
      <c r="F33" s="104"/>
      <c r="G33" s="104"/>
      <c r="H33" s="104"/>
      <c r="I33" s="104"/>
      <c r="J33" s="104"/>
    </row>
    <row r="34" spans="1:10" ht="90" customHeight="1" x14ac:dyDescent="0.2">
      <c r="A34" s="76" t="s">
        <v>25</v>
      </c>
      <c r="B34" s="104" t="s">
        <v>111</v>
      </c>
      <c r="C34" s="104"/>
      <c r="D34" s="104"/>
      <c r="E34" s="104"/>
      <c r="F34" s="104"/>
      <c r="G34" s="104"/>
      <c r="H34" s="104"/>
      <c r="I34" s="104"/>
      <c r="J34" s="104"/>
    </row>
    <row r="35" spans="1:10" ht="18.75" customHeight="1" x14ac:dyDescent="0.2">
      <c r="A35" s="75" t="s">
        <v>22</v>
      </c>
      <c r="B35" s="102" t="str">
        <f>+A25</f>
        <v>6864- Personas físicas y jurídicas con derecho de tenencia y porte de armas de fuego reguladas.</v>
      </c>
      <c r="C35" s="102"/>
      <c r="D35" s="102"/>
      <c r="E35" s="102"/>
      <c r="F35" s="102"/>
      <c r="G35" s="102"/>
      <c r="H35" s="102"/>
      <c r="I35" s="102"/>
      <c r="J35" s="102"/>
    </row>
    <row r="36" spans="1:10" ht="39" customHeight="1" x14ac:dyDescent="0.2">
      <c r="A36" s="76" t="s">
        <v>23</v>
      </c>
      <c r="B36" s="113" t="s">
        <v>95</v>
      </c>
      <c r="C36" s="113"/>
      <c r="D36" s="113"/>
      <c r="E36" s="113"/>
      <c r="F36" s="113"/>
      <c r="G36" s="113"/>
      <c r="H36" s="113"/>
      <c r="I36" s="113"/>
      <c r="J36" s="113"/>
    </row>
    <row r="37" spans="1:10" ht="51" customHeight="1" x14ac:dyDescent="0.2">
      <c r="A37" s="76" t="s">
        <v>24</v>
      </c>
      <c r="B37" s="113" t="s">
        <v>112</v>
      </c>
      <c r="C37" s="113"/>
      <c r="D37" s="113"/>
      <c r="E37" s="113"/>
      <c r="F37" s="113"/>
      <c r="G37" s="113"/>
      <c r="H37" s="113"/>
      <c r="I37" s="113"/>
      <c r="J37" s="113"/>
    </row>
    <row r="38" spans="1:10" ht="87.75" customHeight="1" x14ac:dyDescent="0.2">
      <c r="A38" s="76" t="s">
        <v>25</v>
      </c>
      <c r="B38" s="113" t="s">
        <v>117</v>
      </c>
      <c r="C38" s="113"/>
      <c r="D38" s="113"/>
      <c r="E38" s="113"/>
      <c r="F38" s="113"/>
      <c r="G38" s="113"/>
      <c r="H38" s="113"/>
      <c r="I38" s="113"/>
      <c r="J38" s="113"/>
    </row>
    <row r="39" spans="1:10" ht="19.5" customHeight="1" x14ac:dyDescent="0.2">
      <c r="A39" s="75" t="s">
        <v>22</v>
      </c>
      <c r="B39" s="102" t="str">
        <f>+A26</f>
        <v>7744- Empresas de manipulación de productos pirotécnicos y químicos reguladas.</v>
      </c>
      <c r="C39" s="102"/>
      <c r="D39" s="102"/>
      <c r="E39" s="102"/>
      <c r="F39" s="102"/>
      <c r="G39" s="102"/>
      <c r="H39" s="102"/>
      <c r="I39" s="102"/>
      <c r="J39" s="102"/>
    </row>
    <row r="40" spans="1:10" ht="42" customHeight="1" x14ac:dyDescent="0.2">
      <c r="A40" s="76" t="s">
        <v>23</v>
      </c>
      <c r="B40" s="113" t="s">
        <v>94</v>
      </c>
      <c r="C40" s="113"/>
      <c r="D40" s="113"/>
      <c r="E40" s="113"/>
      <c r="F40" s="113"/>
      <c r="G40" s="113"/>
      <c r="H40" s="113"/>
      <c r="I40" s="113"/>
      <c r="J40" s="113"/>
    </row>
    <row r="41" spans="1:10" ht="62.25" customHeight="1" x14ac:dyDescent="0.2">
      <c r="A41" s="76" t="s">
        <v>24</v>
      </c>
      <c r="B41" s="113" t="s">
        <v>113</v>
      </c>
      <c r="C41" s="113"/>
      <c r="D41" s="113"/>
      <c r="E41" s="113"/>
      <c r="F41" s="113"/>
      <c r="G41" s="113"/>
      <c r="H41" s="113"/>
      <c r="I41" s="113"/>
      <c r="J41" s="113"/>
    </row>
    <row r="42" spans="1:10" ht="65.25" customHeight="1" x14ac:dyDescent="0.2">
      <c r="A42" s="76" t="s">
        <v>25</v>
      </c>
      <c r="B42" s="114" t="s">
        <v>118</v>
      </c>
      <c r="C42" s="114"/>
      <c r="D42" s="114"/>
      <c r="E42" s="114"/>
      <c r="F42" s="114"/>
      <c r="G42" s="114"/>
      <c r="H42" s="114"/>
      <c r="I42" s="114"/>
      <c r="J42" s="114"/>
    </row>
    <row r="43" spans="1:10" ht="17.25" customHeight="1" x14ac:dyDescent="0.2">
      <c r="A43" s="75" t="s">
        <v>22</v>
      </c>
      <c r="B43" s="102" t="str">
        <f>+A27</f>
        <v>7896- Población recibe campañas de educación en principios y valores para la convivencia y cultura de paz.</v>
      </c>
      <c r="C43" s="102"/>
      <c r="D43" s="102"/>
      <c r="E43" s="102"/>
      <c r="F43" s="102"/>
      <c r="G43" s="102"/>
      <c r="H43" s="102"/>
      <c r="I43" s="102"/>
      <c r="J43" s="102"/>
    </row>
    <row r="44" spans="1:10" ht="49.5" customHeight="1" x14ac:dyDescent="0.2">
      <c r="A44" s="76" t="s">
        <v>23</v>
      </c>
      <c r="B44" s="113" t="s">
        <v>75</v>
      </c>
      <c r="C44" s="113"/>
      <c r="D44" s="113"/>
      <c r="E44" s="113"/>
      <c r="F44" s="113"/>
      <c r="G44" s="113"/>
      <c r="H44" s="113"/>
      <c r="I44" s="113"/>
      <c r="J44" s="113"/>
    </row>
    <row r="45" spans="1:10" ht="115.5" customHeight="1" x14ac:dyDescent="0.2">
      <c r="A45" s="76" t="s">
        <v>24</v>
      </c>
      <c r="B45" s="113" t="s">
        <v>114</v>
      </c>
      <c r="C45" s="113"/>
      <c r="D45" s="113"/>
      <c r="E45" s="113"/>
      <c r="F45" s="113"/>
      <c r="G45" s="113"/>
      <c r="H45" s="113"/>
      <c r="I45" s="113"/>
      <c r="J45" s="113"/>
    </row>
    <row r="46" spans="1:10" ht="70.5" customHeight="1" x14ac:dyDescent="0.2">
      <c r="A46" s="76" t="s">
        <v>25</v>
      </c>
      <c r="B46" s="114" t="s">
        <v>115</v>
      </c>
      <c r="C46" s="114"/>
      <c r="D46" s="114"/>
      <c r="E46" s="114"/>
      <c r="F46" s="114"/>
      <c r="G46" s="114"/>
      <c r="H46" s="114"/>
      <c r="I46" s="114"/>
      <c r="J46" s="114"/>
    </row>
    <row r="47" spans="1:10" ht="19.5" customHeight="1" x14ac:dyDescent="0.2">
      <c r="A47" s="75" t="s">
        <v>22</v>
      </c>
      <c r="B47" s="102" t="str">
        <f>+A28</f>
        <v>7746- Ciudadanos y extranjeros beneficiados a través de acciones y políticas integral de seguridad ciudadana.</v>
      </c>
      <c r="C47" s="102"/>
      <c r="D47" s="102"/>
      <c r="E47" s="102"/>
      <c r="F47" s="102"/>
      <c r="G47" s="102"/>
      <c r="H47" s="102"/>
      <c r="I47" s="102"/>
      <c r="J47" s="102"/>
    </row>
    <row r="48" spans="1:10" ht="33" customHeight="1" x14ac:dyDescent="0.2">
      <c r="A48" s="76" t="s">
        <v>23</v>
      </c>
      <c r="B48" s="113" t="s">
        <v>76</v>
      </c>
      <c r="C48" s="113"/>
      <c r="D48" s="113"/>
      <c r="E48" s="113"/>
      <c r="F48" s="113"/>
      <c r="G48" s="113"/>
      <c r="H48" s="113"/>
      <c r="I48" s="113"/>
      <c r="J48" s="113"/>
    </row>
    <row r="49" spans="1:11" ht="91.5" customHeight="1" x14ac:dyDescent="0.2">
      <c r="A49" s="76" t="s">
        <v>24</v>
      </c>
      <c r="B49" s="104" t="s">
        <v>116</v>
      </c>
      <c r="C49" s="104"/>
      <c r="D49" s="104"/>
      <c r="E49" s="104"/>
      <c r="F49" s="104"/>
      <c r="G49" s="104"/>
      <c r="H49" s="104"/>
      <c r="I49" s="104"/>
      <c r="J49" s="104"/>
    </row>
    <row r="50" spans="1:11" ht="49.5" customHeight="1" x14ac:dyDescent="0.2">
      <c r="A50" s="76" t="s">
        <v>25</v>
      </c>
      <c r="B50" s="104" t="s">
        <v>119</v>
      </c>
      <c r="C50" s="104"/>
      <c r="D50" s="104"/>
      <c r="E50" s="104"/>
      <c r="F50" s="104"/>
      <c r="G50" s="104"/>
      <c r="H50" s="104"/>
      <c r="I50" s="104"/>
      <c r="J50" s="104"/>
    </row>
    <row r="51" spans="1:11" ht="15" x14ac:dyDescent="0.2">
      <c r="A51" s="110" t="s">
        <v>86</v>
      </c>
      <c r="B51" s="110"/>
      <c r="C51" s="110"/>
      <c r="D51" s="110"/>
      <c r="E51" s="110"/>
      <c r="F51" s="110"/>
      <c r="G51" s="110"/>
      <c r="H51" s="110"/>
      <c r="I51" s="110"/>
      <c r="J51" s="110"/>
    </row>
    <row r="52" spans="1:11" ht="15.75" customHeight="1" x14ac:dyDescent="0.2">
      <c r="A52" s="111" t="s">
        <v>26</v>
      </c>
      <c r="B52" s="111"/>
      <c r="C52" s="111"/>
      <c r="D52" s="111"/>
      <c r="E52" s="111"/>
      <c r="F52" s="111"/>
      <c r="G52" s="111"/>
      <c r="H52" s="111"/>
      <c r="I52" s="111"/>
      <c r="J52" s="111"/>
      <c r="K52" s="1"/>
    </row>
    <row r="53" spans="1:11" ht="21.75" customHeight="1" x14ac:dyDescent="0.2">
      <c r="A53" s="112"/>
      <c r="B53" s="112"/>
      <c r="C53" s="112"/>
      <c r="D53" s="112"/>
      <c r="E53" s="112"/>
      <c r="F53" s="112"/>
      <c r="G53" s="112"/>
      <c r="H53" s="112"/>
      <c r="I53" s="112"/>
      <c r="J53" s="112"/>
    </row>
    <row r="54" spans="1:11" ht="15" customHeight="1" x14ac:dyDescent="0.2">
      <c r="A54" s="10"/>
      <c r="B54" s="10"/>
      <c r="C54" s="10"/>
      <c r="D54" s="10"/>
      <c r="E54" s="10"/>
      <c r="F54" s="10"/>
      <c r="G54" s="10"/>
      <c r="H54" s="10"/>
      <c r="I54" s="10"/>
      <c r="J54" s="10"/>
    </row>
    <row r="55" spans="1:11" ht="18" customHeight="1" x14ac:dyDescent="0.2">
      <c r="A55" s="24"/>
      <c r="B55" s="24"/>
      <c r="C55" s="24"/>
      <c r="D55" s="24"/>
      <c r="E55" s="24"/>
      <c r="F55" s="24"/>
      <c r="G55" s="24"/>
      <c r="H55" s="24"/>
      <c r="I55" s="24"/>
    </row>
    <row r="56" spans="1:11" ht="15" thickBot="1" x14ac:dyDescent="0.25">
      <c r="A56" s="22" t="s">
        <v>39</v>
      </c>
      <c r="B56" s="23">
        <f>+A20</f>
        <v>438077530</v>
      </c>
      <c r="C56" s="24"/>
      <c r="D56" s="24"/>
      <c r="E56" s="24"/>
      <c r="F56" s="24"/>
      <c r="G56" s="99"/>
      <c r="H56" s="99"/>
      <c r="I56" s="99"/>
    </row>
    <row r="57" spans="1:11" x14ac:dyDescent="0.2">
      <c r="A57" s="22" t="s">
        <v>40</v>
      </c>
      <c r="B57" s="23">
        <f>+C20</f>
        <v>438077530</v>
      </c>
      <c r="C57" s="24"/>
      <c r="D57" s="24"/>
      <c r="E57" s="24"/>
      <c r="F57" s="24"/>
      <c r="G57" s="100" t="s">
        <v>55</v>
      </c>
      <c r="H57" s="100"/>
      <c r="I57" s="100"/>
    </row>
    <row r="58" spans="1:11" x14ac:dyDescent="0.2">
      <c r="A58" s="22" t="s">
        <v>41</v>
      </c>
      <c r="B58" s="23">
        <f>+F20</f>
        <v>48790000.100000001</v>
      </c>
      <c r="C58" s="24"/>
      <c r="D58" s="24"/>
      <c r="E58" s="24"/>
      <c r="F58" s="24"/>
      <c r="G58" s="109" t="s">
        <v>42</v>
      </c>
      <c r="H58" s="109"/>
      <c r="I58" s="109"/>
    </row>
    <row r="59" spans="1:11" x14ac:dyDescent="0.2">
      <c r="A59" s="24"/>
      <c r="B59" s="24"/>
      <c r="C59" s="24"/>
      <c r="D59" s="24"/>
      <c r="E59" s="24"/>
      <c r="F59" s="24"/>
      <c r="G59" s="24"/>
      <c r="H59" s="24"/>
      <c r="I59" s="24"/>
    </row>
  </sheetData>
  <mergeCells count="59">
    <mergeCell ref="A29:J29"/>
    <mergeCell ref="B39:J39"/>
    <mergeCell ref="B40:J40"/>
    <mergeCell ref="B41:J41"/>
    <mergeCell ref="B42:J42"/>
    <mergeCell ref="A30:J30"/>
    <mergeCell ref="G58:I58"/>
    <mergeCell ref="A51:J51"/>
    <mergeCell ref="A52:J52"/>
    <mergeCell ref="A53:J53"/>
    <mergeCell ref="B35:J35"/>
    <mergeCell ref="B36:J36"/>
    <mergeCell ref="B37:J37"/>
    <mergeCell ref="B38:J38"/>
    <mergeCell ref="B43:J43"/>
    <mergeCell ref="B44:J44"/>
    <mergeCell ref="B50:J50"/>
    <mergeCell ref="B45:J45"/>
    <mergeCell ref="B46:J46"/>
    <mergeCell ref="B47:J47"/>
    <mergeCell ref="B48:J48"/>
    <mergeCell ref="B49:J49"/>
    <mergeCell ref="A17:J17"/>
    <mergeCell ref="C11:J11"/>
    <mergeCell ref="A12:J12"/>
    <mergeCell ref="G56:I56"/>
    <mergeCell ref="G57:I57"/>
    <mergeCell ref="A18:J18"/>
    <mergeCell ref="A19:B19"/>
    <mergeCell ref="I19:J19"/>
    <mergeCell ref="C19:E19"/>
    <mergeCell ref="F19:H19"/>
    <mergeCell ref="B31:J31"/>
    <mergeCell ref="B32:J32"/>
    <mergeCell ref="B33:J33"/>
    <mergeCell ref="B34:J34"/>
    <mergeCell ref="A20:B20"/>
    <mergeCell ref="I20:J20"/>
    <mergeCell ref="C22:D22"/>
    <mergeCell ref="G22:H22"/>
    <mergeCell ref="I22:J22"/>
    <mergeCell ref="C20:E20"/>
    <mergeCell ref="F20:H20"/>
    <mergeCell ref="E22:F22"/>
    <mergeCell ref="A21:J21"/>
    <mergeCell ref="A1:J1"/>
    <mergeCell ref="A2:J2"/>
    <mergeCell ref="B13:J13"/>
    <mergeCell ref="B14:J14"/>
    <mergeCell ref="B15:J15"/>
    <mergeCell ref="B16:J16"/>
    <mergeCell ref="B3:J3"/>
    <mergeCell ref="B6:J6"/>
    <mergeCell ref="B7:J7"/>
    <mergeCell ref="A8:J8"/>
    <mergeCell ref="C9:J9"/>
    <mergeCell ref="B4:J4"/>
    <mergeCell ref="B5:J5"/>
    <mergeCell ref="C10:J10"/>
  </mergeCells>
  <phoneticPr fontId="2" type="noConversion"/>
  <dataValidations xWindow="963" yWindow="583" count="16">
    <dataValidation allowBlank="1" showInputMessage="1" showErrorMessage="1" prompt="¿En qué consiste el programa?" sqref="B14:J14" xr:uid="{00000000-0002-0000-0000-000000000000}"/>
    <dataValidation allowBlank="1" showInputMessage="1" showErrorMessage="1" prompt="Presupuesto del programa" sqref="A20:C20 F20" xr:uid="{00000000-0002-0000-0000-000001000000}"/>
    <dataValidation allowBlank="1" showInputMessage="1" showErrorMessage="1" prompt="Oportunidades de mejora identificadas" sqref="A53:J54" xr:uid="{00000000-0002-0000-0000-000002000000}"/>
    <dataValidation allowBlank="1" showInputMessage="1" showErrorMessage="1" prompt="De existir desvío, explicar razones." sqref="B34:J34 B38:J38 B42:J42 B46:J46 B50:J50" xr:uid="{00000000-0002-0000-0000-000003000000}"/>
    <dataValidation allowBlank="1" showInputMessage="1" showErrorMessage="1" prompt="1. Describir lo plasmado en el presupuesto_x000a_2. Describir lo alcanzado en términos financieros y de producción " sqref="B33:J33 B37:J37 B41:J41 B45:J45 B49:J49" xr:uid="{00000000-0002-0000-0000-000004000000}"/>
    <dataValidation allowBlank="1" showInputMessage="1" showErrorMessage="1" prompt="¿En qué consiste el producto? su objetivo" sqref="B32:J32 B36:J36 B40:J40 B44:J44 B48:J48" xr:uid="{00000000-0002-0000-0000-000005000000}"/>
    <dataValidation allowBlank="1" showInputMessage="1" showErrorMessage="1" prompt="Nombre del producto" sqref="B31:J31 B35:J35 B39:J39 B43:J43 B47:J47" xr:uid="{00000000-0002-0000-0000-000006000000}"/>
    <dataValidation allowBlank="1" showInputMessage="1" showErrorMessage="1" prompt="¿A quién va dirigido el programa?, ¿qué característica tiene esta población que requiere ser beneficiada?" sqref="B15:J15" xr:uid="{00000000-0002-0000-0000-000007000000}"/>
    <dataValidation allowBlank="1" showInputMessage="1" prompt="Nombre del capítulo" sqref="B3:J5" xr:uid="{00000000-0002-0000-0000-000008000000}"/>
    <dataValidation allowBlank="1" sqref="A3" xr:uid="{00000000-0002-0000-0000-000009000000}"/>
    <dataValidation allowBlank="1" showInputMessage="1" showErrorMessage="1" prompt="Monto ejecutado en el trimestre" sqref="H23:H28" xr:uid="{00000000-0002-0000-0000-00000A000000}"/>
    <dataValidation allowBlank="1" showInputMessage="1" showErrorMessage="1" prompt="Meta alcanzada en el trimestre" sqref="G23:G28" xr:uid="{00000000-0002-0000-0000-00000B000000}"/>
    <dataValidation allowBlank="1" showInputMessage="1" showErrorMessage="1" prompt="Monto presupuestado para el producto" sqref="F23:F28 D23:D28" xr:uid="{00000000-0002-0000-0000-00000C000000}"/>
    <dataValidation allowBlank="1" showInputMessage="1" showErrorMessage="1" prompt="Meta anual del indicador" sqref="E23:E28 C23:C28" xr:uid="{00000000-0002-0000-0000-00000D000000}"/>
    <dataValidation allowBlank="1" showInputMessage="1" showErrorMessage="1" prompt="Nombre del indicador" sqref="B23:B28" xr:uid="{00000000-0002-0000-0000-00000E000000}"/>
    <dataValidation allowBlank="1" showInputMessage="1" showErrorMessage="1" prompt="Nombre de cada producto" sqref="A23:A28" xr:uid="{00000000-0002-0000-0000-00000F000000}"/>
  </dataValidations>
  <pageMargins left="0.7" right="0.7" top="1.4544642857142858" bottom="0.75" header="0.49821428571428572" footer="0.3"/>
  <pageSetup scale="54" fitToHeight="0" orientation="portrait" r:id="rId1"/>
  <headerFooter>
    <oddHeader>&amp;C&amp;G
&amp;"Verdana,Negrita"&amp;10INFORME DE EVALUACIÓN TRIMESTRAL DE LAS
METAS FÍSICAS-FINANCIERAS
ENERO-MARZO 2024&amp;R&amp;"Verdana,Negrita"&amp;10
INF-PPP-05
Versión: 01</oddHeader>
  </headerFooter>
  <legacy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9"/>
  <sheetViews>
    <sheetView view="pageLayout" zoomScale="85" zoomScaleNormal="100" zoomScaleSheetLayoutView="85" zoomScalePageLayoutView="85" workbookViewId="0">
      <selection activeCell="A31" sqref="A31:J31"/>
    </sheetView>
  </sheetViews>
  <sheetFormatPr baseColWidth="10" defaultRowHeight="14.25" x14ac:dyDescent="0.2"/>
  <cols>
    <col min="1" max="1" width="33" style="3" customWidth="1"/>
    <col min="2" max="2" width="17.85546875" style="3" bestFit="1" customWidth="1"/>
    <col min="3" max="3" width="12.7109375" style="3" customWidth="1"/>
    <col min="4" max="4" width="15" style="3" bestFit="1" customWidth="1"/>
    <col min="5" max="5" width="12.7109375" style="3" customWidth="1"/>
    <col min="6" max="6" width="20.28515625" style="3" customWidth="1"/>
    <col min="7" max="7" width="12.7109375" style="3" customWidth="1"/>
    <col min="8" max="8" width="13.7109375" style="3" bestFit="1" customWidth="1"/>
    <col min="9" max="10" width="12.7109375" style="3" customWidth="1"/>
    <col min="11" max="11" width="11.42578125" style="3"/>
    <col min="12" max="16384" width="11.42578125" style="2"/>
  </cols>
  <sheetData>
    <row r="1" spans="1:11" ht="19.5" customHeight="1" x14ac:dyDescent="0.2">
      <c r="A1" s="110" t="s">
        <v>67</v>
      </c>
      <c r="B1" s="110"/>
      <c r="C1" s="110"/>
      <c r="D1" s="110"/>
      <c r="E1" s="110"/>
      <c r="F1" s="110"/>
      <c r="G1" s="110"/>
      <c r="H1" s="110"/>
      <c r="I1" s="110"/>
      <c r="J1" s="110"/>
      <c r="K1" s="1"/>
    </row>
    <row r="2" spans="1:11" ht="20.25" customHeight="1" x14ac:dyDescent="0.2">
      <c r="A2" s="111" t="s">
        <v>0</v>
      </c>
      <c r="B2" s="111"/>
      <c r="C2" s="111"/>
      <c r="D2" s="111"/>
      <c r="E2" s="111"/>
      <c r="F2" s="111"/>
      <c r="G2" s="111"/>
      <c r="H2" s="111"/>
      <c r="I2" s="111"/>
      <c r="J2" s="111"/>
      <c r="K2" s="1"/>
    </row>
    <row r="3" spans="1:11" ht="21" customHeight="1" x14ac:dyDescent="0.2">
      <c r="A3" s="63" t="s">
        <v>1</v>
      </c>
      <c r="B3" s="115" t="s">
        <v>46</v>
      </c>
      <c r="C3" s="115"/>
      <c r="D3" s="115"/>
      <c r="E3" s="115"/>
      <c r="F3" s="115"/>
      <c r="G3" s="115"/>
      <c r="H3" s="115"/>
      <c r="I3" s="115"/>
      <c r="J3" s="115"/>
      <c r="K3" s="1"/>
    </row>
    <row r="4" spans="1:11" ht="18" customHeight="1" x14ac:dyDescent="0.2">
      <c r="A4" s="64" t="s">
        <v>27</v>
      </c>
      <c r="B4" s="115" t="s">
        <v>47</v>
      </c>
      <c r="C4" s="115"/>
      <c r="D4" s="115"/>
      <c r="E4" s="115"/>
      <c r="F4" s="115"/>
      <c r="G4" s="115"/>
      <c r="H4" s="115"/>
      <c r="I4" s="115"/>
      <c r="J4" s="115"/>
      <c r="K4" s="1"/>
    </row>
    <row r="5" spans="1:11" ht="19.5" customHeight="1" x14ac:dyDescent="0.2">
      <c r="A5" s="64" t="s">
        <v>28</v>
      </c>
      <c r="B5" s="115" t="s">
        <v>48</v>
      </c>
      <c r="C5" s="115"/>
      <c r="D5" s="115"/>
      <c r="E5" s="115"/>
      <c r="F5" s="115"/>
      <c r="G5" s="115"/>
      <c r="H5" s="115"/>
      <c r="I5" s="115"/>
      <c r="J5" s="115"/>
      <c r="K5" s="1"/>
    </row>
    <row r="6" spans="1:11" ht="54" customHeight="1" x14ac:dyDescent="0.2">
      <c r="A6" s="63" t="s">
        <v>2</v>
      </c>
      <c r="B6" s="113" t="s">
        <v>56</v>
      </c>
      <c r="C6" s="113"/>
      <c r="D6" s="113"/>
      <c r="E6" s="113"/>
      <c r="F6" s="113"/>
      <c r="G6" s="113"/>
      <c r="H6" s="113"/>
      <c r="I6" s="113"/>
      <c r="J6" s="113"/>
    </row>
    <row r="7" spans="1:11" ht="53.25" customHeight="1" x14ac:dyDescent="0.2">
      <c r="A7" s="63" t="s">
        <v>3</v>
      </c>
      <c r="B7" s="113" t="s">
        <v>57</v>
      </c>
      <c r="C7" s="113"/>
      <c r="D7" s="113"/>
      <c r="E7" s="113"/>
      <c r="F7" s="113"/>
      <c r="G7" s="113"/>
      <c r="H7" s="113"/>
      <c r="I7" s="113"/>
      <c r="J7" s="113"/>
    </row>
    <row r="8" spans="1:11" ht="19.5" customHeight="1" x14ac:dyDescent="0.2">
      <c r="A8" s="110" t="s">
        <v>4</v>
      </c>
      <c r="B8" s="110"/>
      <c r="C8" s="110"/>
      <c r="D8" s="110"/>
      <c r="E8" s="110"/>
      <c r="F8" s="110"/>
      <c r="G8" s="110"/>
      <c r="H8" s="110"/>
      <c r="I8" s="110"/>
      <c r="J8" s="110"/>
    </row>
    <row r="9" spans="1:11" ht="20.25" customHeight="1" x14ac:dyDescent="0.2">
      <c r="A9" s="63" t="s">
        <v>5</v>
      </c>
      <c r="B9" s="65">
        <v>1</v>
      </c>
      <c r="C9" s="116" t="str">
        <f>IFERROR(VLOOKUP(B9,'[1]Validacion datos'!A2:B5,2,FALSE),"")</f>
        <v>DESARROLLO INSTITUCIONAL</v>
      </c>
      <c r="D9" s="116"/>
      <c r="E9" s="116"/>
      <c r="F9" s="116"/>
      <c r="G9" s="116"/>
      <c r="H9" s="116"/>
      <c r="I9" s="116"/>
      <c r="J9" s="116"/>
    </row>
    <row r="10" spans="1:11" ht="18" customHeight="1" x14ac:dyDescent="0.2">
      <c r="A10" s="63" t="s">
        <v>6</v>
      </c>
      <c r="B10" s="66">
        <v>1.4</v>
      </c>
      <c r="C10" s="116" t="str">
        <f>IFERROR(VLOOKUP(B10,'[1]Validacion datos'!A8:B26,2,FALSE),"")</f>
        <v>Seguridad y convivencia pacífica</v>
      </c>
      <c r="D10" s="116"/>
      <c r="E10" s="116"/>
      <c r="F10" s="116"/>
      <c r="G10" s="116"/>
      <c r="H10" s="116"/>
      <c r="I10" s="116"/>
      <c r="J10" s="116"/>
    </row>
    <row r="11" spans="1:11" ht="56.25" customHeight="1" x14ac:dyDescent="0.2">
      <c r="A11" s="63" t="s">
        <v>7</v>
      </c>
      <c r="B11" s="67" t="s">
        <v>73</v>
      </c>
      <c r="C11" s="117" t="str">
        <f>IFERROR(VLOOKUP(B11,'[1]Validacion datos'!D8:E64,2,FALSE),"")</f>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
      <c r="D11" s="117"/>
      <c r="E11" s="117"/>
      <c r="F11" s="117"/>
      <c r="G11" s="117"/>
      <c r="H11" s="117"/>
      <c r="I11" s="117"/>
      <c r="J11" s="117"/>
    </row>
    <row r="12" spans="1:11" ht="19.5" customHeight="1" x14ac:dyDescent="0.2">
      <c r="A12" s="110" t="s">
        <v>8</v>
      </c>
      <c r="B12" s="110"/>
      <c r="C12" s="110"/>
      <c r="D12" s="110"/>
      <c r="E12" s="110"/>
      <c r="F12" s="110"/>
      <c r="G12" s="110"/>
      <c r="H12" s="110"/>
      <c r="I12" s="110"/>
      <c r="J12" s="110"/>
    </row>
    <row r="13" spans="1:11" ht="19.5" customHeight="1" x14ac:dyDescent="0.2">
      <c r="A13" s="63" t="s">
        <v>9</v>
      </c>
      <c r="B13" s="113" t="s">
        <v>58</v>
      </c>
      <c r="C13" s="113"/>
      <c r="D13" s="113"/>
      <c r="E13" s="113"/>
      <c r="F13" s="113"/>
      <c r="G13" s="113"/>
      <c r="H13" s="113"/>
      <c r="I13" s="113"/>
      <c r="J13" s="113"/>
    </row>
    <row r="14" spans="1:11" ht="26.25" customHeight="1" x14ac:dyDescent="0.2">
      <c r="A14" s="68" t="s">
        <v>10</v>
      </c>
      <c r="B14" s="113" t="s">
        <v>80</v>
      </c>
      <c r="C14" s="113"/>
      <c r="D14" s="113"/>
      <c r="E14" s="113"/>
      <c r="F14" s="113"/>
      <c r="G14" s="113"/>
      <c r="H14" s="113"/>
      <c r="I14" s="113"/>
      <c r="J14" s="113"/>
    </row>
    <row r="15" spans="1:11" ht="21" customHeight="1" x14ac:dyDescent="0.2">
      <c r="A15" s="68" t="s">
        <v>87</v>
      </c>
      <c r="B15" s="113" t="s">
        <v>81</v>
      </c>
      <c r="C15" s="113"/>
      <c r="D15" s="113"/>
      <c r="E15" s="113"/>
      <c r="F15" s="113"/>
      <c r="G15" s="113"/>
      <c r="H15" s="113"/>
      <c r="I15" s="113"/>
      <c r="J15" s="113"/>
    </row>
    <row r="16" spans="1:11" ht="56.25" customHeight="1" x14ac:dyDescent="0.2">
      <c r="A16" s="68" t="s">
        <v>29</v>
      </c>
      <c r="B16" s="113" t="s">
        <v>82</v>
      </c>
      <c r="C16" s="113"/>
      <c r="D16" s="113"/>
      <c r="E16" s="113"/>
      <c r="F16" s="113"/>
      <c r="G16" s="113"/>
      <c r="H16" s="113"/>
      <c r="I16" s="113"/>
      <c r="J16" s="113"/>
      <c r="K16" s="1"/>
    </row>
    <row r="17" spans="1:11" ht="21" customHeight="1" x14ac:dyDescent="0.2">
      <c r="A17" s="110" t="s">
        <v>11</v>
      </c>
      <c r="B17" s="110"/>
      <c r="C17" s="110"/>
      <c r="D17" s="110"/>
      <c r="E17" s="110"/>
      <c r="F17" s="110"/>
      <c r="G17" s="110"/>
      <c r="H17" s="110"/>
      <c r="I17" s="110"/>
      <c r="J17" s="110"/>
    </row>
    <row r="18" spans="1:11" ht="18.75" customHeight="1" x14ac:dyDescent="0.2">
      <c r="A18" s="111" t="s">
        <v>12</v>
      </c>
      <c r="B18" s="111"/>
      <c r="C18" s="111"/>
      <c r="D18" s="111"/>
      <c r="E18" s="111"/>
      <c r="F18" s="111"/>
      <c r="G18" s="111"/>
      <c r="H18" s="111"/>
      <c r="I18" s="111"/>
      <c r="J18" s="111"/>
      <c r="K18" s="1"/>
    </row>
    <row r="19" spans="1:11" ht="51" customHeight="1" x14ac:dyDescent="0.2">
      <c r="A19" s="101" t="s">
        <v>13</v>
      </c>
      <c r="B19" s="101"/>
      <c r="C19" s="101" t="s">
        <v>14</v>
      </c>
      <c r="D19" s="101"/>
      <c r="E19" s="101"/>
      <c r="F19" s="101" t="s">
        <v>15</v>
      </c>
      <c r="G19" s="101"/>
      <c r="H19" s="101"/>
      <c r="I19" s="101" t="s">
        <v>16</v>
      </c>
      <c r="J19" s="101"/>
    </row>
    <row r="20" spans="1:11" ht="17.25" customHeight="1" x14ac:dyDescent="0.2">
      <c r="A20" s="118">
        <v>90234580</v>
      </c>
      <c r="B20" s="118"/>
      <c r="C20" s="118">
        <v>90234580</v>
      </c>
      <c r="D20" s="118"/>
      <c r="E20" s="118"/>
      <c r="F20" s="118">
        <f>+Tabla16[Financiera 
 (F)]</f>
        <v>6933342</v>
      </c>
      <c r="G20" s="118"/>
      <c r="H20" s="118"/>
      <c r="I20" s="119">
        <f>+IF(F20&gt;0,F20/C20,0)</f>
        <v>7.683686232040976E-2</v>
      </c>
      <c r="J20" s="119"/>
    </row>
    <row r="21" spans="1:11" ht="18" customHeight="1" x14ac:dyDescent="0.2">
      <c r="A21" s="111" t="s">
        <v>43</v>
      </c>
      <c r="B21" s="111"/>
      <c r="C21" s="111"/>
      <c r="D21" s="111"/>
      <c r="E21" s="111"/>
      <c r="F21" s="111"/>
      <c r="G21" s="111"/>
      <c r="H21" s="111"/>
      <c r="I21" s="111"/>
      <c r="J21" s="111"/>
      <c r="K21" s="1"/>
    </row>
    <row r="22" spans="1:11" ht="46.5" customHeight="1" x14ac:dyDescent="0.2">
      <c r="A22" s="78"/>
      <c r="B22" s="77"/>
      <c r="C22" s="120" t="s">
        <v>38</v>
      </c>
      <c r="D22" s="121"/>
      <c r="E22" s="120" t="s">
        <v>45</v>
      </c>
      <c r="F22" s="121"/>
      <c r="G22" s="120" t="s">
        <v>44</v>
      </c>
      <c r="H22" s="120"/>
      <c r="I22" s="120" t="s">
        <v>17</v>
      </c>
      <c r="J22" s="121"/>
    </row>
    <row r="23" spans="1:11" ht="38.25" x14ac:dyDescent="0.2">
      <c r="A23" s="56" t="s">
        <v>18</v>
      </c>
      <c r="B23" s="56" t="s">
        <v>19</v>
      </c>
      <c r="C23" s="56" t="s">
        <v>30</v>
      </c>
      <c r="D23" s="56" t="s">
        <v>31</v>
      </c>
      <c r="E23" s="56" t="s">
        <v>32</v>
      </c>
      <c r="F23" s="56" t="s">
        <v>33</v>
      </c>
      <c r="G23" s="56" t="s">
        <v>34</v>
      </c>
      <c r="H23" s="56" t="s">
        <v>35</v>
      </c>
      <c r="I23" s="56" t="s">
        <v>36</v>
      </c>
      <c r="J23" s="56" t="s">
        <v>37</v>
      </c>
    </row>
    <row r="24" spans="1:11" ht="58.5" customHeight="1" x14ac:dyDescent="0.2">
      <c r="A24" s="69" t="s">
        <v>93</v>
      </c>
      <c r="B24" s="69" t="s">
        <v>59</v>
      </c>
      <c r="C24" s="70">
        <v>216</v>
      </c>
      <c r="D24" s="71">
        <v>90234580</v>
      </c>
      <c r="E24" s="62">
        <v>54</v>
      </c>
      <c r="F24" s="61">
        <v>23795634</v>
      </c>
      <c r="G24" s="72">
        <v>116</v>
      </c>
      <c r="H24" s="71">
        <v>6933342</v>
      </c>
      <c r="I24" s="73">
        <f>IF(G24&gt;0,G24/E24,0)</f>
        <v>2.1481481481481484</v>
      </c>
      <c r="J24" s="74">
        <f t="shared" ref="J24" si="0">IF(H24&gt;0,H24/F24,0)</f>
        <v>0.29137034129874412</v>
      </c>
    </row>
    <row r="25" spans="1:11" ht="18.75" customHeight="1" x14ac:dyDescent="0.2">
      <c r="A25" s="110" t="s">
        <v>20</v>
      </c>
      <c r="B25" s="110"/>
      <c r="C25" s="110"/>
      <c r="D25" s="110"/>
      <c r="E25" s="110"/>
      <c r="F25" s="110"/>
      <c r="G25" s="110"/>
      <c r="H25" s="110"/>
      <c r="I25" s="110"/>
      <c r="J25" s="110"/>
    </row>
    <row r="26" spans="1:11" ht="21" customHeight="1" x14ac:dyDescent="0.2">
      <c r="A26" s="111" t="s">
        <v>21</v>
      </c>
      <c r="B26" s="111"/>
      <c r="C26" s="111"/>
      <c r="D26" s="111"/>
      <c r="E26" s="111"/>
      <c r="F26" s="111"/>
      <c r="G26" s="111"/>
      <c r="H26" s="111"/>
      <c r="I26" s="111"/>
      <c r="J26" s="111"/>
      <c r="K26" s="1"/>
    </row>
    <row r="27" spans="1:11" ht="20.25" customHeight="1" x14ac:dyDescent="0.2">
      <c r="A27" s="75" t="s">
        <v>22</v>
      </c>
      <c r="B27" s="102" t="str">
        <f>+A24</f>
        <v>7749- Extranjeros residentes con estatus migratorio regulados a través de las naturalizaciones</v>
      </c>
      <c r="C27" s="102"/>
      <c r="D27" s="102"/>
      <c r="E27" s="102"/>
      <c r="F27" s="102"/>
      <c r="G27" s="102"/>
      <c r="H27" s="102"/>
      <c r="I27" s="102"/>
      <c r="J27" s="102"/>
    </row>
    <row r="28" spans="1:11" ht="42.75" customHeight="1" x14ac:dyDescent="0.2">
      <c r="A28" s="76" t="s">
        <v>23</v>
      </c>
      <c r="B28" s="113" t="s">
        <v>72</v>
      </c>
      <c r="C28" s="113"/>
      <c r="D28" s="113"/>
      <c r="E28" s="113"/>
      <c r="F28" s="113"/>
      <c r="G28" s="113"/>
      <c r="H28" s="113"/>
      <c r="I28" s="113"/>
      <c r="J28" s="113"/>
    </row>
    <row r="29" spans="1:11" ht="63.75" customHeight="1" x14ac:dyDescent="0.2">
      <c r="A29" s="76" t="s">
        <v>24</v>
      </c>
      <c r="B29" s="113" t="s">
        <v>120</v>
      </c>
      <c r="C29" s="113"/>
      <c r="D29" s="113"/>
      <c r="E29" s="113"/>
      <c r="F29" s="113"/>
      <c r="G29" s="113"/>
      <c r="H29" s="113"/>
      <c r="I29" s="113"/>
      <c r="J29" s="113"/>
    </row>
    <row r="30" spans="1:11" ht="85.5" customHeight="1" x14ac:dyDescent="0.2">
      <c r="A30" s="76" t="s">
        <v>25</v>
      </c>
      <c r="B30" s="122" t="s">
        <v>121</v>
      </c>
      <c r="C30" s="122"/>
      <c r="D30" s="122"/>
      <c r="E30" s="122"/>
      <c r="F30" s="122"/>
      <c r="G30" s="122"/>
      <c r="H30" s="122"/>
      <c r="I30" s="122"/>
      <c r="J30" s="122"/>
    </row>
    <row r="31" spans="1:11" ht="21.75" customHeight="1" x14ac:dyDescent="0.2">
      <c r="A31" s="110" t="s">
        <v>86</v>
      </c>
      <c r="B31" s="110"/>
      <c r="C31" s="110"/>
      <c r="D31" s="110"/>
      <c r="E31" s="110"/>
      <c r="F31" s="110"/>
      <c r="G31" s="110"/>
      <c r="H31" s="110"/>
      <c r="I31" s="110"/>
      <c r="J31" s="110"/>
    </row>
    <row r="32" spans="1:11" ht="19.5" customHeight="1" x14ac:dyDescent="0.2">
      <c r="A32" s="111" t="s">
        <v>26</v>
      </c>
      <c r="B32" s="111"/>
      <c r="C32" s="111"/>
      <c r="D32" s="111"/>
      <c r="E32" s="111"/>
      <c r="F32" s="111"/>
      <c r="G32" s="111"/>
      <c r="H32" s="111"/>
      <c r="I32" s="111"/>
      <c r="J32" s="111"/>
      <c r="K32" s="1"/>
    </row>
    <row r="33" spans="1:10" ht="27.75" customHeight="1" x14ac:dyDescent="0.2">
      <c r="A33" s="123"/>
      <c r="B33" s="123"/>
      <c r="C33" s="123"/>
      <c r="D33" s="123"/>
      <c r="E33" s="123"/>
      <c r="F33" s="123"/>
      <c r="G33" s="123"/>
      <c r="H33" s="123"/>
      <c r="I33" s="123"/>
      <c r="J33" s="123"/>
    </row>
    <row r="34" spans="1:10" x14ac:dyDescent="0.2">
      <c r="A34" s="10"/>
      <c r="B34" s="10"/>
      <c r="C34" s="10"/>
      <c r="D34" s="10"/>
      <c r="E34" s="10"/>
      <c r="F34" s="10"/>
      <c r="G34" s="10"/>
      <c r="H34" s="10"/>
      <c r="I34" s="10"/>
      <c r="J34" s="10"/>
    </row>
    <row r="35" spans="1:10" x14ac:dyDescent="0.2">
      <c r="A35" s="24"/>
      <c r="B35" s="24"/>
      <c r="C35" s="24"/>
      <c r="D35" s="24"/>
      <c r="E35" s="24"/>
      <c r="F35" s="24"/>
      <c r="G35" s="24"/>
      <c r="H35" s="24"/>
      <c r="I35" s="24"/>
    </row>
    <row r="36" spans="1:10" ht="15" thickBot="1" x14ac:dyDescent="0.25">
      <c r="A36" s="22" t="s">
        <v>39</v>
      </c>
      <c r="B36" s="23">
        <f>+A20</f>
        <v>90234580</v>
      </c>
      <c r="C36" s="24"/>
      <c r="D36" s="24"/>
      <c r="E36" s="24"/>
      <c r="F36" s="24"/>
      <c r="G36" s="99"/>
      <c r="H36" s="99"/>
      <c r="I36" s="99"/>
    </row>
    <row r="37" spans="1:10" x14ac:dyDescent="0.2">
      <c r="A37" s="22" t="s">
        <v>40</v>
      </c>
      <c r="B37" s="23">
        <f>+C20</f>
        <v>90234580</v>
      </c>
      <c r="C37" s="24"/>
      <c r="D37" s="24"/>
      <c r="E37" s="24"/>
      <c r="F37" s="24"/>
      <c r="G37" s="100" t="s">
        <v>55</v>
      </c>
      <c r="H37" s="100"/>
      <c r="I37" s="100"/>
    </row>
    <row r="38" spans="1:10" x14ac:dyDescent="0.2">
      <c r="A38" s="22" t="s">
        <v>41</v>
      </c>
      <c r="B38" s="23">
        <f>+F20</f>
        <v>6933342</v>
      </c>
      <c r="C38" s="24"/>
      <c r="D38" s="24"/>
      <c r="E38" s="24"/>
      <c r="F38" s="24"/>
      <c r="G38" s="109" t="s">
        <v>42</v>
      </c>
      <c r="H38" s="109"/>
      <c r="I38" s="109"/>
    </row>
    <row r="39" spans="1:10" x14ac:dyDescent="0.2">
      <c r="A39" s="24"/>
      <c r="B39" s="24"/>
      <c r="C39" s="24"/>
      <c r="D39" s="24"/>
      <c r="E39" s="24"/>
      <c r="F39" s="24"/>
      <c r="G39" s="24"/>
      <c r="H39" s="24"/>
      <c r="I39" s="24"/>
    </row>
  </sheetData>
  <mergeCells count="43">
    <mergeCell ref="G36:I36"/>
    <mergeCell ref="G37:I37"/>
    <mergeCell ref="G38:I38"/>
    <mergeCell ref="A31:J31"/>
    <mergeCell ref="A32:J32"/>
    <mergeCell ref="A33:J33"/>
    <mergeCell ref="A26:J26"/>
    <mergeCell ref="B27:J27"/>
    <mergeCell ref="B28:J28"/>
    <mergeCell ref="B29:J29"/>
    <mergeCell ref="B30:J30"/>
    <mergeCell ref="A25:J25"/>
    <mergeCell ref="A18:J18"/>
    <mergeCell ref="A19:B19"/>
    <mergeCell ref="C19:E19"/>
    <mergeCell ref="F19:H19"/>
    <mergeCell ref="I19:J19"/>
    <mergeCell ref="A20:B20"/>
    <mergeCell ref="C20:E20"/>
    <mergeCell ref="F20:H20"/>
    <mergeCell ref="I20:J20"/>
    <mergeCell ref="A21:J21"/>
    <mergeCell ref="C22:D22"/>
    <mergeCell ref="E22:F22"/>
    <mergeCell ref="G22:H22"/>
    <mergeCell ref="I22:J22"/>
    <mergeCell ref="A17:J17"/>
    <mergeCell ref="B6:J6"/>
    <mergeCell ref="B7:J7"/>
    <mergeCell ref="A8:J8"/>
    <mergeCell ref="C9:J9"/>
    <mergeCell ref="C10:J10"/>
    <mergeCell ref="C11:J11"/>
    <mergeCell ref="B13:J13"/>
    <mergeCell ref="B14:J14"/>
    <mergeCell ref="B15:J15"/>
    <mergeCell ref="B16:J16"/>
    <mergeCell ref="A12:J12"/>
    <mergeCell ref="B5:J5"/>
    <mergeCell ref="A1:J1"/>
    <mergeCell ref="A2:J2"/>
    <mergeCell ref="B3:J3"/>
    <mergeCell ref="B4:J4"/>
  </mergeCells>
  <dataValidations xWindow="909" yWindow="307" count="16">
    <dataValidation allowBlank="1" sqref="A3" xr:uid="{00000000-0002-0000-0100-000000000000}"/>
    <dataValidation allowBlank="1" showInputMessage="1" prompt="Nombre del capítulo" sqref="B3:J5" xr:uid="{00000000-0002-0000-0100-000001000000}"/>
    <dataValidation allowBlank="1" showInputMessage="1" showErrorMessage="1" prompt="¿A quién va dirigido el programa?, ¿qué característica tiene esta población que requiere ser beneficiada?" sqref="B15:J15" xr:uid="{00000000-0002-0000-0100-000002000000}"/>
    <dataValidation allowBlank="1" showInputMessage="1" showErrorMessage="1" prompt="Nombre del producto" sqref="B27:J27" xr:uid="{00000000-0002-0000-0100-000003000000}"/>
    <dataValidation allowBlank="1" showInputMessage="1" showErrorMessage="1" prompt="¿En qué consiste el producto? su objetivo" sqref="B28:J28" xr:uid="{00000000-0002-0000-0100-000004000000}"/>
    <dataValidation allowBlank="1" showInputMessage="1" showErrorMessage="1" prompt="1. Describir lo plasmado en el presupuesto_x000a_2. Describir lo alcanzado en términos financieros y de producción " sqref="B29:J29" xr:uid="{00000000-0002-0000-0100-000005000000}"/>
    <dataValidation allowBlank="1" showInputMessage="1" showErrorMessage="1" prompt="De existir desvío, explicar razones." sqref="B30:J30" xr:uid="{00000000-0002-0000-0100-000006000000}"/>
    <dataValidation allowBlank="1" showInputMessage="1" showErrorMessage="1" prompt="Oportunidades de mejora identificadas" sqref="A33:J34" xr:uid="{00000000-0002-0000-0100-000007000000}"/>
    <dataValidation allowBlank="1" showInputMessage="1" showErrorMessage="1" prompt="Presupuesto del programa" sqref="A20:C20 F20" xr:uid="{00000000-0002-0000-0100-000008000000}"/>
    <dataValidation allowBlank="1" showInputMessage="1" showErrorMessage="1" prompt="¿En qué consiste el programa?" sqref="B14:J14" xr:uid="{00000000-0002-0000-0100-000009000000}"/>
    <dataValidation allowBlank="1" showInputMessage="1" showErrorMessage="1" prompt="Nombre de cada producto" sqref="A23:A24" xr:uid="{00000000-0002-0000-0100-00000A000000}"/>
    <dataValidation allowBlank="1" showInputMessage="1" showErrorMessage="1" prompt="Nombre del indicador" sqref="B23:B24" xr:uid="{00000000-0002-0000-0100-00000B000000}"/>
    <dataValidation allowBlank="1" showInputMessage="1" showErrorMessage="1" prompt="Meta anual del indicador" sqref="E23:E24 C23:C24" xr:uid="{00000000-0002-0000-0100-00000C000000}"/>
    <dataValidation allowBlank="1" showInputMessage="1" showErrorMessage="1" prompt="Monto presupuestado para el producto" sqref="F23:F24 D23:D24" xr:uid="{00000000-0002-0000-0100-00000D000000}"/>
    <dataValidation allowBlank="1" showInputMessage="1" showErrorMessage="1" prompt="Meta alcanzada en el trimestre" sqref="G23:G24" xr:uid="{00000000-0002-0000-0100-00000E000000}"/>
    <dataValidation allowBlank="1" showInputMessage="1" showErrorMessage="1" prompt="Monto ejecutado en el trimestre" sqref="H23:H24" xr:uid="{00000000-0002-0000-0100-00000F000000}"/>
  </dataValidations>
  <pageMargins left="0.7" right="0.7" top="1.6176470588235294" bottom="0.75" header="0.22916666666666666" footer="0.3"/>
  <pageSetup scale="55" fitToHeight="0" orientation="portrait" r:id="rId1"/>
  <headerFooter>
    <oddHeader>&amp;C
&amp;G
&amp;"Verdana,Negrita"&amp;10INFORME DE EVALUACIÓN TRIMESTRAL DE LAS
METAS FÍSICAS-FINANCIERAS
ENERO-MARZO 2024&amp;R&amp;"Verdana,Negrita"&amp;10
INF-PPP-05
Versión: 01</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9"/>
  <sheetViews>
    <sheetView tabSelected="1" view="pageLayout" topLeftCell="A44" zoomScaleNormal="100" zoomScaleSheetLayoutView="85" workbookViewId="0">
      <selection activeCell="B51" sqref="B51:J51"/>
    </sheetView>
  </sheetViews>
  <sheetFormatPr baseColWidth="10" defaultRowHeight="14.25" x14ac:dyDescent="0.2"/>
  <cols>
    <col min="1" max="1" width="31.85546875" style="3" bestFit="1" customWidth="1"/>
    <col min="2" max="2" width="21.5703125" style="3" bestFit="1" customWidth="1"/>
    <col min="3" max="3" width="12.7109375" style="3" customWidth="1"/>
    <col min="4" max="4" width="17.28515625" style="3" bestFit="1" customWidth="1"/>
    <col min="5" max="5" width="12.7109375" style="3" customWidth="1"/>
    <col min="6" max="6" width="17.42578125" style="3" customWidth="1"/>
    <col min="7" max="7" width="12.7109375" style="3" customWidth="1"/>
    <col min="8" max="8" width="15" style="3" bestFit="1" customWidth="1"/>
    <col min="9" max="9" width="12.7109375" style="3" customWidth="1"/>
    <col min="10" max="10" width="15" style="3" customWidth="1"/>
    <col min="11" max="11" width="11.42578125" style="3"/>
    <col min="12" max="16384" width="11.42578125" style="2"/>
  </cols>
  <sheetData>
    <row r="1" spans="1:11" ht="15" x14ac:dyDescent="0.2">
      <c r="A1" s="125" t="s">
        <v>67</v>
      </c>
      <c r="B1" s="125"/>
      <c r="C1" s="125"/>
      <c r="D1" s="125"/>
      <c r="E1" s="125"/>
      <c r="F1" s="125"/>
      <c r="G1" s="125"/>
      <c r="H1" s="125"/>
      <c r="I1" s="125"/>
      <c r="J1" s="125"/>
      <c r="K1" s="1"/>
    </row>
    <row r="2" spans="1:11" ht="15" x14ac:dyDescent="0.2">
      <c r="A2" s="126" t="s">
        <v>0</v>
      </c>
      <c r="B2" s="126"/>
      <c r="C2" s="126"/>
      <c r="D2" s="126"/>
      <c r="E2" s="126"/>
      <c r="F2" s="126"/>
      <c r="G2" s="126"/>
      <c r="H2" s="126"/>
      <c r="I2" s="126"/>
      <c r="J2" s="126"/>
      <c r="K2" s="1"/>
    </row>
    <row r="3" spans="1:11" x14ac:dyDescent="0.2">
      <c r="A3" s="28" t="s">
        <v>1</v>
      </c>
      <c r="B3" s="127" t="s">
        <v>46</v>
      </c>
      <c r="C3" s="127"/>
      <c r="D3" s="127"/>
      <c r="E3" s="127"/>
      <c r="F3" s="127"/>
      <c r="G3" s="127"/>
      <c r="H3" s="127"/>
      <c r="I3" s="127"/>
      <c r="J3" s="127"/>
      <c r="K3" s="1"/>
    </row>
    <row r="4" spans="1:11" ht="15" customHeight="1" x14ac:dyDescent="0.2">
      <c r="A4" s="29" t="s">
        <v>27</v>
      </c>
      <c r="B4" s="127" t="s">
        <v>47</v>
      </c>
      <c r="C4" s="127"/>
      <c r="D4" s="127"/>
      <c r="E4" s="127"/>
      <c r="F4" s="127"/>
      <c r="G4" s="127"/>
      <c r="H4" s="127"/>
      <c r="I4" s="127"/>
      <c r="J4" s="127"/>
      <c r="K4" s="1"/>
    </row>
    <row r="5" spans="1:11" x14ac:dyDescent="0.2">
      <c r="A5" s="29" t="s">
        <v>28</v>
      </c>
      <c r="B5" s="127" t="s">
        <v>48</v>
      </c>
      <c r="C5" s="127"/>
      <c r="D5" s="127"/>
      <c r="E5" s="127"/>
      <c r="F5" s="127"/>
      <c r="G5" s="127"/>
      <c r="H5" s="127"/>
      <c r="I5" s="127"/>
      <c r="J5" s="127"/>
      <c r="K5" s="1"/>
    </row>
    <row r="6" spans="1:11" ht="42" customHeight="1" x14ac:dyDescent="0.2">
      <c r="A6" s="28" t="s">
        <v>2</v>
      </c>
      <c r="B6" s="128" t="s">
        <v>56</v>
      </c>
      <c r="C6" s="128"/>
      <c r="D6" s="128"/>
      <c r="E6" s="128"/>
      <c r="F6" s="128"/>
      <c r="G6" s="128"/>
      <c r="H6" s="128"/>
      <c r="I6" s="128"/>
      <c r="J6" s="128"/>
    </row>
    <row r="7" spans="1:11" ht="53.25" customHeight="1" x14ac:dyDescent="0.2">
      <c r="A7" s="28" t="s">
        <v>3</v>
      </c>
      <c r="B7" s="128" t="s">
        <v>57</v>
      </c>
      <c r="C7" s="128"/>
      <c r="D7" s="128"/>
      <c r="E7" s="128"/>
      <c r="F7" s="128"/>
      <c r="G7" s="128"/>
      <c r="H7" s="128"/>
      <c r="I7" s="128"/>
      <c r="J7" s="128"/>
    </row>
    <row r="8" spans="1:11" ht="15" x14ac:dyDescent="0.2">
      <c r="A8" s="125" t="s">
        <v>4</v>
      </c>
      <c r="B8" s="125"/>
      <c r="C8" s="125"/>
      <c r="D8" s="125"/>
      <c r="E8" s="125"/>
      <c r="F8" s="125"/>
      <c r="G8" s="125"/>
      <c r="H8" s="125"/>
      <c r="I8" s="125"/>
      <c r="J8" s="125"/>
    </row>
    <row r="9" spans="1:11" x14ac:dyDescent="0.2">
      <c r="A9" s="28" t="s">
        <v>5</v>
      </c>
      <c r="B9" s="30">
        <v>1</v>
      </c>
      <c r="C9" s="129" t="str">
        <f>IFERROR(VLOOKUP(B9,'[1]Validacion datos'!A2:B5,2,FALSE),"")</f>
        <v>DESARROLLO INSTITUCIONAL</v>
      </c>
      <c r="D9" s="129"/>
      <c r="E9" s="129"/>
      <c r="F9" s="129"/>
      <c r="G9" s="129"/>
      <c r="H9" s="129"/>
      <c r="I9" s="129"/>
      <c r="J9" s="129"/>
    </row>
    <row r="10" spans="1:11" x14ac:dyDescent="0.2">
      <c r="A10" s="28" t="s">
        <v>6</v>
      </c>
      <c r="B10" s="31">
        <v>1.2</v>
      </c>
      <c r="C10" s="129" t="str">
        <f>IFERROR(VLOOKUP(B10,'[1]Validacion datos'!A8:B26,2,FALSE),"")</f>
        <v>Imperio de la ley y seguridad ciudadana</v>
      </c>
      <c r="D10" s="129"/>
      <c r="E10" s="129"/>
      <c r="F10" s="129"/>
      <c r="G10" s="129"/>
      <c r="H10" s="129"/>
      <c r="I10" s="129"/>
      <c r="J10" s="129"/>
    </row>
    <row r="11" spans="1:11" ht="48" customHeight="1" x14ac:dyDescent="0.2">
      <c r="A11" s="28" t="s">
        <v>7</v>
      </c>
      <c r="B11" s="32" t="s">
        <v>69</v>
      </c>
      <c r="C11" s="124"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124"/>
      <c r="E11" s="124"/>
      <c r="F11" s="124"/>
      <c r="G11" s="124"/>
      <c r="H11" s="124"/>
      <c r="I11" s="124"/>
      <c r="J11" s="124"/>
    </row>
    <row r="12" spans="1:11" ht="15" x14ac:dyDescent="0.2">
      <c r="A12" s="125" t="s">
        <v>8</v>
      </c>
      <c r="B12" s="125"/>
      <c r="C12" s="125"/>
      <c r="D12" s="125"/>
      <c r="E12" s="125"/>
      <c r="F12" s="125"/>
      <c r="G12" s="125"/>
      <c r="H12" s="125"/>
      <c r="I12" s="125"/>
      <c r="J12" s="125"/>
    </row>
    <row r="13" spans="1:11" ht="18.75" customHeight="1" x14ac:dyDescent="0.2">
      <c r="A13" s="28" t="s">
        <v>9</v>
      </c>
      <c r="B13" s="128" t="s">
        <v>60</v>
      </c>
      <c r="C13" s="128"/>
      <c r="D13" s="128"/>
      <c r="E13" s="128"/>
      <c r="F13" s="128"/>
      <c r="G13" s="128"/>
      <c r="H13" s="128"/>
      <c r="I13" s="128"/>
      <c r="J13" s="128"/>
    </row>
    <row r="14" spans="1:11" ht="48.75" customHeight="1" x14ac:dyDescent="0.2">
      <c r="A14" s="33" t="s">
        <v>10</v>
      </c>
      <c r="B14" s="128" t="s">
        <v>83</v>
      </c>
      <c r="C14" s="128"/>
      <c r="D14" s="128"/>
      <c r="E14" s="128"/>
      <c r="F14" s="128"/>
      <c r="G14" s="128"/>
      <c r="H14" s="128"/>
      <c r="I14" s="128"/>
      <c r="J14" s="128"/>
    </row>
    <row r="15" spans="1:11" ht="28.5" customHeight="1" x14ac:dyDescent="0.2">
      <c r="A15" s="33" t="s">
        <v>87</v>
      </c>
      <c r="B15" s="128" t="s">
        <v>84</v>
      </c>
      <c r="C15" s="128"/>
      <c r="D15" s="128"/>
      <c r="E15" s="128"/>
      <c r="F15" s="128"/>
      <c r="G15" s="128"/>
      <c r="H15" s="128"/>
      <c r="I15" s="128"/>
      <c r="J15" s="128"/>
    </row>
    <row r="16" spans="1:11" ht="28.5" customHeight="1" x14ac:dyDescent="0.2">
      <c r="A16" s="33" t="s">
        <v>29</v>
      </c>
      <c r="B16" s="133" t="s">
        <v>85</v>
      </c>
      <c r="C16" s="133"/>
      <c r="D16" s="133"/>
      <c r="E16" s="133"/>
      <c r="F16" s="133"/>
      <c r="G16" s="133"/>
      <c r="H16" s="133"/>
      <c r="I16" s="133"/>
      <c r="J16" s="133"/>
      <c r="K16" s="1"/>
    </row>
    <row r="17" spans="1:11" ht="18.75" customHeight="1" x14ac:dyDescent="0.2">
      <c r="A17" s="125" t="s">
        <v>11</v>
      </c>
      <c r="B17" s="125"/>
      <c r="C17" s="125"/>
      <c r="D17" s="125"/>
      <c r="E17" s="125"/>
      <c r="F17" s="125"/>
      <c r="G17" s="125"/>
      <c r="H17" s="125"/>
      <c r="I17" s="125"/>
      <c r="J17" s="125"/>
    </row>
    <row r="18" spans="1:11" ht="18" customHeight="1" x14ac:dyDescent="0.2">
      <c r="A18" s="132" t="s">
        <v>12</v>
      </c>
      <c r="B18" s="132"/>
      <c r="C18" s="132"/>
      <c r="D18" s="132"/>
      <c r="E18" s="132"/>
      <c r="F18" s="132"/>
      <c r="G18" s="132"/>
      <c r="H18" s="132"/>
      <c r="I18" s="132"/>
      <c r="J18" s="132"/>
      <c r="K18" s="1"/>
    </row>
    <row r="19" spans="1:11" ht="46.5" customHeight="1" x14ac:dyDescent="0.2">
      <c r="A19" s="101" t="s">
        <v>13</v>
      </c>
      <c r="B19" s="101"/>
      <c r="C19" s="101" t="s">
        <v>14</v>
      </c>
      <c r="D19" s="101"/>
      <c r="E19" s="101"/>
      <c r="F19" s="101" t="s">
        <v>15</v>
      </c>
      <c r="G19" s="101"/>
      <c r="H19" s="101"/>
      <c r="I19" s="101" t="s">
        <v>16</v>
      </c>
      <c r="J19" s="101"/>
    </row>
    <row r="20" spans="1:11" ht="18.75" customHeight="1" x14ac:dyDescent="0.2">
      <c r="A20" s="130">
        <v>1158000000</v>
      </c>
      <c r="B20" s="130"/>
      <c r="C20" s="130">
        <v>1158000000</v>
      </c>
      <c r="D20" s="130"/>
      <c r="E20" s="130"/>
      <c r="F20" s="130">
        <f>+H24+H25+H26+H27+H28</f>
        <v>97922391.219999999</v>
      </c>
      <c r="G20" s="130"/>
      <c r="H20" s="130"/>
      <c r="I20" s="131">
        <f>+IF(F20&gt;0,F20/C20,0)</f>
        <v>8.4561650449050091E-2</v>
      </c>
      <c r="J20" s="131"/>
    </row>
    <row r="21" spans="1:11" ht="18" customHeight="1" x14ac:dyDescent="0.2">
      <c r="A21" s="126" t="s">
        <v>43</v>
      </c>
      <c r="B21" s="126"/>
      <c r="C21" s="126"/>
      <c r="D21" s="126"/>
      <c r="E21" s="126"/>
      <c r="F21" s="126"/>
      <c r="G21" s="126"/>
      <c r="H21" s="126"/>
      <c r="I21" s="126"/>
      <c r="J21" s="126"/>
      <c r="K21" s="1"/>
    </row>
    <row r="22" spans="1:11" ht="32.25" customHeight="1" x14ac:dyDescent="0.2">
      <c r="A22" s="50"/>
      <c r="B22" s="50"/>
      <c r="C22" s="135" t="s">
        <v>38</v>
      </c>
      <c r="D22" s="136"/>
      <c r="E22" s="135" t="s">
        <v>45</v>
      </c>
      <c r="F22" s="136"/>
      <c r="G22" s="135" t="s">
        <v>44</v>
      </c>
      <c r="H22" s="135"/>
      <c r="I22" s="135" t="s">
        <v>17</v>
      </c>
      <c r="J22" s="136"/>
    </row>
    <row r="23" spans="1:11" ht="38.25" x14ac:dyDescent="0.2">
      <c r="A23" s="56" t="s">
        <v>18</v>
      </c>
      <c r="B23" s="56" t="s">
        <v>19</v>
      </c>
      <c r="C23" s="56" t="s">
        <v>30</v>
      </c>
      <c r="D23" s="56" t="s">
        <v>31</v>
      </c>
      <c r="E23" s="56" t="s">
        <v>32</v>
      </c>
      <c r="F23" s="56" t="s">
        <v>33</v>
      </c>
      <c r="G23" s="56" t="s">
        <v>34</v>
      </c>
      <c r="H23" s="56" t="s">
        <v>35</v>
      </c>
      <c r="I23" s="56" t="s">
        <v>36</v>
      </c>
      <c r="J23" s="56" t="s">
        <v>37</v>
      </c>
    </row>
    <row r="24" spans="1:11" ht="18.75" customHeight="1" x14ac:dyDescent="0.2">
      <c r="A24" s="51" t="s">
        <v>96</v>
      </c>
      <c r="B24" s="51" t="s">
        <v>61</v>
      </c>
      <c r="C24" s="52" t="s">
        <v>61</v>
      </c>
      <c r="D24" s="57">
        <v>175683570</v>
      </c>
      <c r="E24" s="61" t="s">
        <v>61</v>
      </c>
      <c r="F24" s="61">
        <v>0</v>
      </c>
      <c r="G24" s="59" t="s">
        <v>61</v>
      </c>
      <c r="H24" s="53">
        <v>33660503.369999997</v>
      </c>
      <c r="I24" s="54" t="s">
        <v>61</v>
      </c>
      <c r="J24" s="55" t="e">
        <f t="shared" ref="J24:J28" si="0">IF(H24&gt;0,H24/F24,0)</f>
        <v>#DIV/0!</v>
      </c>
    </row>
    <row r="25" spans="1:11" ht="69" customHeight="1" x14ac:dyDescent="0.2">
      <c r="A25" s="34" t="s">
        <v>98</v>
      </c>
      <c r="B25" s="34" t="s">
        <v>62</v>
      </c>
      <c r="C25" s="35">
        <v>9000</v>
      </c>
      <c r="D25" s="58">
        <v>197282441</v>
      </c>
      <c r="E25" s="62">
        <v>3400</v>
      </c>
      <c r="F25" s="61">
        <v>40377432</v>
      </c>
      <c r="G25" s="60">
        <v>3403</v>
      </c>
      <c r="H25" s="36">
        <v>31980536</v>
      </c>
      <c r="I25" s="37">
        <f t="shared" ref="I25:I28" si="1">IF(G25&gt;0,G25/E25,0)</f>
        <v>1.0008823529411766</v>
      </c>
      <c r="J25" s="38">
        <f t="shared" si="0"/>
        <v>0.79203987019283451</v>
      </c>
    </row>
    <row r="26" spans="1:11" ht="44.25" customHeight="1" x14ac:dyDescent="0.2">
      <c r="A26" s="34" t="s">
        <v>100</v>
      </c>
      <c r="B26" s="34" t="s">
        <v>63</v>
      </c>
      <c r="C26" s="35">
        <v>2</v>
      </c>
      <c r="D26" s="58">
        <v>43003860</v>
      </c>
      <c r="E26" s="62">
        <v>0</v>
      </c>
      <c r="F26" s="61">
        <v>12725456</v>
      </c>
      <c r="G26" s="60">
        <v>0</v>
      </c>
      <c r="H26" s="36">
        <v>191777.94</v>
      </c>
      <c r="I26" s="37">
        <f t="shared" si="1"/>
        <v>0</v>
      </c>
      <c r="J26" s="38">
        <f t="shared" si="0"/>
        <v>1.5070417908796353E-2</v>
      </c>
    </row>
    <row r="27" spans="1:11" ht="57.75" customHeight="1" x14ac:dyDescent="0.2">
      <c r="A27" s="34" t="s">
        <v>99</v>
      </c>
      <c r="B27" s="34" t="s">
        <v>64</v>
      </c>
      <c r="C27" s="35">
        <v>600</v>
      </c>
      <c r="D27" s="58">
        <v>478543306</v>
      </c>
      <c r="E27" s="62">
        <v>135</v>
      </c>
      <c r="F27" s="61">
        <v>105230447</v>
      </c>
      <c r="G27" s="60">
        <v>170</v>
      </c>
      <c r="H27" s="36">
        <v>12702219.119999999</v>
      </c>
      <c r="I27" s="37">
        <f t="shared" si="1"/>
        <v>1.2592592592592593</v>
      </c>
      <c r="J27" s="38">
        <f t="shared" si="0"/>
        <v>0.12070859225752409</v>
      </c>
    </row>
    <row r="28" spans="1:11" ht="60.75" customHeight="1" x14ac:dyDescent="0.2">
      <c r="A28" s="34" t="s">
        <v>97</v>
      </c>
      <c r="B28" s="34" t="s">
        <v>65</v>
      </c>
      <c r="C28" s="39">
        <v>110</v>
      </c>
      <c r="D28" s="58">
        <v>263786823</v>
      </c>
      <c r="E28" s="62">
        <v>48</v>
      </c>
      <c r="F28" s="61">
        <v>65308635</v>
      </c>
      <c r="G28" s="60">
        <v>48</v>
      </c>
      <c r="H28" s="36">
        <v>19387354.789999999</v>
      </c>
      <c r="I28" s="37">
        <f t="shared" si="1"/>
        <v>1</v>
      </c>
      <c r="J28" s="38">
        <f t="shared" si="0"/>
        <v>0.29685744909536083</v>
      </c>
    </row>
    <row r="29" spans="1:11" ht="22.5" customHeight="1" x14ac:dyDescent="0.2">
      <c r="A29" s="125" t="s">
        <v>20</v>
      </c>
      <c r="B29" s="125"/>
      <c r="C29" s="125"/>
      <c r="D29" s="125"/>
      <c r="E29" s="137"/>
      <c r="F29" s="137"/>
      <c r="G29" s="125"/>
      <c r="H29" s="125"/>
      <c r="I29" s="125"/>
      <c r="J29" s="125"/>
    </row>
    <row r="30" spans="1:11" ht="18" customHeight="1" x14ac:dyDescent="0.2">
      <c r="A30" s="126" t="s">
        <v>21</v>
      </c>
      <c r="B30" s="126"/>
      <c r="C30" s="126"/>
      <c r="D30" s="126"/>
      <c r="E30" s="126"/>
      <c r="F30" s="126"/>
      <c r="G30" s="126"/>
      <c r="H30" s="126"/>
      <c r="I30" s="126"/>
      <c r="J30" s="126"/>
      <c r="K30" s="1"/>
    </row>
    <row r="31" spans="1:11" ht="18.75" customHeight="1" x14ac:dyDescent="0.2">
      <c r="A31" s="40" t="s">
        <v>22</v>
      </c>
      <c r="B31" s="134" t="str">
        <f>+A24</f>
        <v>7420-Acciones comunes P50</v>
      </c>
      <c r="C31" s="134"/>
      <c r="D31" s="134"/>
      <c r="E31" s="134"/>
      <c r="F31" s="134"/>
      <c r="G31" s="134"/>
      <c r="H31" s="134"/>
      <c r="I31" s="134"/>
      <c r="J31" s="134"/>
    </row>
    <row r="32" spans="1:11" ht="18.75" customHeight="1" x14ac:dyDescent="0.2">
      <c r="A32" s="41" t="s">
        <v>23</v>
      </c>
      <c r="B32" s="128" t="s">
        <v>61</v>
      </c>
      <c r="C32" s="128"/>
      <c r="D32" s="128"/>
      <c r="E32" s="128"/>
      <c r="F32" s="128"/>
      <c r="G32" s="128"/>
      <c r="H32" s="128"/>
      <c r="I32" s="128"/>
      <c r="J32" s="128"/>
    </row>
    <row r="33" spans="1:10" ht="18" customHeight="1" x14ac:dyDescent="0.2">
      <c r="A33" s="41" t="s">
        <v>24</v>
      </c>
      <c r="B33" s="128" t="s">
        <v>61</v>
      </c>
      <c r="C33" s="128"/>
      <c r="D33" s="128"/>
      <c r="E33" s="128"/>
      <c r="F33" s="128"/>
      <c r="G33" s="128"/>
      <c r="H33" s="128"/>
      <c r="I33" s="128"/>
      <c r="J33" s="128"/>
    </row>
    <row r="34" spans="1:10" ht="25.5" x14ac:dyDescent="0.2">
      <c r="A34" s="41" t="s">
        <v>25</v>
      </c>
      <c r="B34" s="138" t="s">
        <v>61</v>
      </c>
      <c r="C34" s="138"/>
      <c r="D34" s="138"/>
      <c r="E34" s="138"/>
      <c r="F34" s="138"/>
      <c r="G34" s="138"/>
      <c r="H34" s="138"/>
      <c r="I34" s="138"/>
      <c r="J34" s="138"/>
    </row>
    <row r="35" spans="1:10" ht="18.75" customHeight="1" x14ac:dyDescent="0.2">
      <c r="A35" s="40" t="s">
        <v>22</v>
      </c>
      <c r="B35" s="134" t="str">
        <f>+A25</f>
        <v>6867- Negocios de expendio bebidas alcohólicas inspeccionados para el cumplimiento de las leyes normativas vigentes.</v>
      </c>
      <c r="C35" s="134"/>
      <c r="D35" s="134"/>
      <c r="E35" s="134"/>
      <c r="F35" s="134"/>
      <c r="G35" s="134"/>
      <c r="H35" s="134"/>
      <c r="I35" s="134"/>
      <c r="J35" s="134"/>
    </row>
    <row r="36" spans="1:10" ht="49.5" customHeight="1" x14ac:dyDescent="0.2">
      <c r="A36" s="41" t="s">
        <v>23</v>
      </c>
      <c r="B36" s="128" t="s">
        <v>68</v>
      </c>
      <c r="C36" s="128"/>
      <c r="D36" s="128"/>
      <c r="E36" s="128"/>
      <c r="F36" s="128"/>
      <c r="G36" s="128"/>
      <c r="H36" s="128"/>
      <c r="I36" s="128"/>
      <c r="J36" s="128"/>
    </row>
    <row r="37" spans="1:10" ht="61.5" customHeight="1" x14ac:dyDescent="0.2">
      <c r="A37" s="41" t="s">
        <v>24</v>
      </c>
      <c r="B37" s="128" t="s">
        <v>101</v>
      </c>
      <c r="C37" s="128"/>
      <c r="D37" s="128"/>
      <c r="E37" s="128"/>
      <c r="F37" s="128"/>
      <c r="G37" s="128"/>
      <c r="H37" s="128"/>
      <c r="I37" s="128"/>
      <c r="J37" s="128"/>
    </row>
    <row r="38" spans="1:10" ht="66.75" customHeight="1" x14ac:dyDescent="0.2">
      <c r="A38" s="41" t="s">
        <v>25</v>
      </c>
      <c r="B38" s="139" t="s">
        <v>104</v>
      </c>
      <c r="C38" s="139"/>
      <c r="D38" s="139"/>
      <c r="E38" s="139"/>
      <c r="F38" s="139"/>
      <c r="G38" s="139"/>
      <c r="H38" s="139"/>
      <c r="I38" s="139"/>
      <c r="J38" s="139"/>
    </row>
    <row r="39" spans="1:10" ht="18" customHeight="1" x14ac:dyDescent="0.2">
      <c r="A39" s="40" t="s">
        <v>22</v>
      </c>
      <c r="B39" s="134" t="str">
        <f>+A26</f>
        <v>7935-Campañas de entrega e incautación de armas de fuego ilegales.</v>
      </c>
      <c r="C39" s="134"/>
      <c r="D39" s="134"/>
      <c r="E39" s="134"/>
      <c r="F39" s="134"/>
      <c r="G39" s="134"/>
      <c r="H39" s="134"/>
      <c r="I39" s="134"/>
      <c r="J39" s="134"/>
    </row>
    <row r="40" spans="1:10" ht="53.25" customHeight="1" x14ac:dyDescent="0.2">
      <c r="A40" s="41" t="s">
        <v>23</v>
      </c>
      <c r="B40" s="128" t="s">
        <v>70</v>
      </c>
      <c r="C40" s="128"/>
      <c r="D40" s="128"/>
      <c r="E40" s="128"/>
      <c r="F40" s="128"/>
      <c r="G40" s="128"/>
      <c r="H40" s="128"/>
      <c r="I40" s="128"/>
      <c r="J40" s="128"/>
    </row>
    <row r="41" spans="1:10" ht="18" customHeight="1" x14ac:dyDescent="0.2">
      <c r="A41" s="40" t="s">
        <v>22</v>
      </c>
      <c r="B41" s="134" t="s">
        <v>105</v>
      </c>
      <c r="C41" s="134"/>
      <c r="D41" s="134"/>
      <c r="E41" s="134"/>
      <c r="F41" s="134"/>
      <c r="G41" s="134"/>
      <c r="H41" s="134"/>
      <c r="I41" s="134"/>
      <c r="J41" s="134"/>
    </row>
    <row r="42" spans="1:10" ht="90" customHeight="1" x14ac:dyDescent="0.2">
      <c r="A42" s="41" t="s">
        <v>24</v>
      </c>
      <c r="B42" s="128" t="s">
        <v>102</v>
      </c>
      <c r="C42" s="128"/>
      <c r="D42" s="128"/>
      <c r="E42" s="128"/>
      <c r="F42" s="128"/>
      <c r="G42" s="128"/>
      <c r="H42" s="128"/>
      <c r="I42" s="128"/>
      <c r="J42" s="128"/>
    </row>
    <row r="43" spans="1:10" ht="101.25" customHeight="1" x14ac:dyDescent="0.2">
      <c r="A43" s="41" t="s">
        <v>25</v>
      </c>
      <c r="B43" s="138" t="s">
        <v>103</v>
      </c>
      <c r="C43" s="138"/>
      <c r="D43" s="138"/>
      <c r="E43" s="138"/>
      <c r="F43" s="138"/>
      <c r="G43" s="138"/>
      <c r="H43" s="138"/>
      <c r="I43" s="138"/>
      <c r="J43" s="138"/>
    </row>
    <row r="44" spans="1:10" ht="17.25" customHeight="1" x14ac:dyDescent="0.2">
      <c r="A44" s="40" t="s">
        <v>22</v>
      </c>
      <c r="B44" s="134" t="str">
        <f>+A27</f>
        <v>7895-Municipios con Mesas Locales de Seguridad, Ciudadanía y Género fortalecidas y en funcionamiento.</v>
      </c>
      <c r="C44" s="134"/>
      <c r="D44" s="134"/>
      <c r="E44" s="134"/>
      <c r="F44" s="134"/>
      <c r="G44" s="134"/>
      <c r="H44" s="134"/>
      <c r="I44" s="134"/>
      <c r="J44" s="134"/>
    </row>
    <row r="45" spans="1:10" ht="46.5" customHeight="1" x14ac:dyDescent="0.2">
      <c r="A45" s="41" t="s">
        <v>23</v>
      </c>
      <c r="B45" s="128" t="s">
        <v>71</v>
      </c>
      <c r="C45" s="128"/>
      <c r="D45" s="128"/>
      <c r="E45" s="128"/>
      <c r="F45" s="128"/>
      <c r="G45" s="128"/>
      <c r="H45" s="128"/>
      <c r="I45" s="128"/>
      <c r="J45" s="128"/>
    </row>
    <row r="46" spans="1:10" ht="111.75" customHeight="1" x14ac:dyDescent="0.2">
      <c r="A46" s="41" t="s">
        <v>24</v>
      </c>
      <c r="B46" s="128" t="s">
        <v>106</v>
      </c>
      <c r="C46" s="128"/>
      <c r="D46" s="128"/>
      <c r="E46" s="128"/>
      <c r="F46" s="128"/>
      <c r="G46" s="128"/>
      <c r="H46" s="128"/>
      <c r="I46" s="128"/>
      <c r="J46" s="128"/>
    </row>
    <row r="47" spans="1:10" ht="77.25" customHeight="1" x14ac:dyDescent="0.2">
      <c r="A47" s="41" t="s">
        <v>25</v>
      </c>
      <c r="B47" s="139" t="s">
        <v>107</v>
      </c>
      <c r="C47" s="139"/>
      <c r="D47" s="139"/>
      <c r="E47" s="139"/>
      <c r="F47" s="139"/>
      <c r="G47" s="139"/>
      <c r="H47" s="139"/>
      <c r="I47" s="139"/>
      <c r="J47" s="139"/>
    </row>
    <row r="48" spans="1:10" ht="16.5" customHeight="1" x14ac:dyDescent="0.2">
      <c r="A48" s="40" t="s">
        <v>22</v>
      </c>
      <c r="B48" s="134" t="str">
        <f>+A28</f>
        <v>7447- Ciudadanos expuestos a violencia, crímenes y delitos que participan en las actividades de prevención.</v>
      </c>
      <c r="C48" s="134"/>
      <c r="D48" s="134"/>
      <c r="E48" s="134"/>
      <c r="F48" s="134"/>
      <c r="G48" s="134"/>
      <c r="H48" s="134"/>
      <c r="I48" s="134"/>
      <c r="J48" s="134"/>
    </row>
    <row r="49" spans="1:11" ht="36" customHeight="1" x14ac:dyDescent="0.2">
      <c r="A49" s="41" t="s">
        <v>23</v>
      </c>
      <c r="B49" s="128" t="s">
        <v>66</v>
      </c>
      <c r="C49" s="128"/>
      <c r="D49" s="128"/>
      <c r="E49" s="128"/>
      <c r="F49" s="128"/>
      <c r="G49" s="128"/>
      <c r="H49" s="128"/>
      <c r="I49" s="128"/>
      <c r="J49" s="128"/>
    </row>
    <row r="50" spans="1:11" ht="39.75" customHeight="1" x14ac:dyDescent="0.2">
      <c r="A50" s="41" t="s">
        <v>24</v>
      </c>
      <c r="B50" s="133" t="s">
        <v>108</v>
      </c>
      <c r="C50" s="133"/>
      <c r="D50" s="133"/>
      <c r="E50" s="133"/>
      <c r="F50" s="133"/>
      <c r="G50" s="133"/>
      <c r="H50" s="133"/>
      <c r="I50" s="133"/>
      <c r="J50" s="133"/>
    </row>
    <row r="51" spans="1:11" ht="118.5" customHeight="1" x14ac:dyDescent="0.2">
      <c r="A51" s="41" t="s">
        <v>25</v>
      </c>
      <c r="B51" s="139" t="s">
        <v>109</v>
      </c>
      <c r="C51" s="139"/>
      <c r="D51" s="139"/>
      <c r="E51" s="139"/>
      <c r="F51" s="139"/>
      <c r="G51" s="139"/>
      <c r="H51" s="139"/>
      <c r="I51" s="139"/>
      <c r="J51" s="139"/>
    </row>
    <row r="52" spans="1:11" ht="15" x14ac:dyDescent="0.2">
      <c r="A52" s="125" t="s">
        <v>86</v>
      </c>
      <c r="B52" s="125"/>
      <c r="C52" s="125"/>
      <c r="D52" s="125"/>
      <c r="E52" s="125"/>
      <c r="F52" s="125"/>
      <c r="G52" s="125"/>
      <c r="H52" s="125"/>
      <c r="I52" s="125"/>
      <c r="J52" s="125"/>
    </row>
    <row r="53" spans="1:11" ht="21.75" customHeight="1" x14ac:dyDescent="0.2">
      <c r="A53" s="126" t="s">
        <v>26</v>
      </c>
      <c r="B53" s="126"/>
      <c r="C53" s="126"/>
      <c r="D53" s="126"/>
      <c r="E53" s="126"/>
      <c r="F53" s="126"/>
      <c r="G53" s="126"/>
      <c r="H53" s="126"/>
      <c r="I53" s="126"/>
      <c r="J53" s="126"/>
      <c r="K53" s="1"/>
    </row>
    <row r="54" spans="1:11" ht="27.75" customHeight="1" x14ac:dyDescent="0.2">
      <c r="A54" s="140"/>
      <c r="B54" s="140"/>
      <c r="C54" s="140"/>
      <c r="D54" s="140"/>
      <c r="E54" s="140"/>
      <c r="F54" s="140"/>
      <c r="G54" s="140"/>
      <c r="H54" s="140"/>
      <c r="I54" s="140"/>
      <c r="J54" s="140"/>
    </row>
    <row r="55" spans="1:11" x14ac:dyDescent="0.2">
      <c r="A55" s="10"/>
      <c r="B55" s="10"/>
      <c r="C55" s="10"/>
      <c r="D55" s="10"/>
      <c r="E55" s="10"/>
      <c r="F55" s="10"/>
      <c r="G55" s="10"/>
      <c r="H55" s="10"/>
      <c r="I55" s="10"/>
      <c r="J55" s="10"/>
    </row>
    <row r="56" spans="1:11" x14ac:dyDescent="0.2">
      <c r="A56" s="24"/>
      <c r="B56" s="24"/>
      <c r="C56" s="24"/>
      <c r="D56" s="24"/>
      <c r="E56" s="24"/>
      <c r="F56" s="24"/>
      <c r="G56" s="24"/>
      <c r="H56" s="24"/>
      <c r="I56" s="24"/>
    </row>
    <row r="57" spans="1:11" ht="15" thickBot="1" x14ac:dyDescent="0.25">
      <c r="A57" s="22" t="s">
        <v>39</v>
      </c>
      <c r="B57" s="23">
        <f>+A20</f>
        <v>1158000000</v>
      </c>
      <c r="C57" s="24"/>
      <c r="D57" s="24"/>
      <c r="E57" s="24"/>
      <c r="F57" s="24"/>
      <c r="G57" s="99"/>
      <c r="H57" s="99"/>
      <c r="I57" s="99"/>
    </row>
    <row r="58" spans="1:11" x14ac:dyDescent="0.2">
      <c r="A58" s="22" t="s">
        <v>40</v>
      </c>
      <c r="B58" s="23">
        <f>+C20</f>
        <v>1158000000</v>
      </c>
      <c r="C58" s="24"/>
      <c r="D58" s="24"/>
      <c r="E58" s="24"/>
      <c r="F58" s="24"/>
      <c r="G58" s="100" t="s">
        <v>55</v>
      </c>
      <c r="H58" s="100"/>
      <c r="I58" s="100"/>
    </row>
    <row r="59" spans="1:11" x14ac:dyDescent="0.2">
      <c r="A59" s="22" t="s">
        <v>41</v>
      </c>
      <c r="B59" s="23">
        <f>+F20</f>
        <v>97922391.219999999</v>
      </c>
      <c r="C59" s="24"/>
      <c r="D59" s="24"/>
      <c r="E59" s="24"/>
      <c r="F59" s="24"/>
      <c r="G59" s="109" t="s">
        <v>42</v>
      </c>
      <c r="H59" s="109"/>
      <c r="I59" s="109"/>
    </row>
  </sheetData>
  <mergeCells count="60">
    <mergeCell ref="G57:I57"/>
    <mergeCell ref="G58:I58"/>
    <mergeCell ref="G59:I59"/>
    <mergeCell ref="B49:J49"/>
    <mergeCell ref="B50:J50"/>
    <mergeCell ref="B51:J51"/>
    <mergeCell ref="A52:J52"/>
    <mergeCell ref="A53:J53"/>
    <mergeCell ref="A54:J54"/>
    <mergeCell ref="B48:J48"/>
    <mergeCell ref="B36:J36"/>
    <mergeCell ref="B37:J37"/>
    <mergeCell ref="B38:J38"/>
    <mergeCell ref="B39:J39"/>
    <mergeCell ref="B40:J40"/>
    <mergeCell ref="B42:J42"/>
    <mergeCell ref="B43:J43"/>
    <mergeCell ref="B44:J44"/>
    <mergeCell ref="B45:J45"/>
    <mergeCell ref="B46:J46"/>
    <mergeCell ref="B47:J47"/>
    <mergeCell ref="B41:J41"/>
    <mergeCell ref="B35:J35"/>
    <mergeCell ref="A21:J21"/>
    <mergeCell ref="C22:D22"/>
    <mergeCell ref="E22:F22"/>
    <mergeCell ref="G22:H22"/>
    <mergeCell ref="I22:J22"/>
    <mergeCell ref="A29:J29"/>
    <mergeCell ref="A30:J30"/>
    <mergeCell ref="B31:J31"/>
    <mergeCell ref="B32:J32"/>
    <mergeCell ref="B33:J33"/>
    <mergeCell ref="B34:J34"/>
    <mergeCell ref="A20:B20"/>
    <mergeCell ref="C20:E20"/>
    <mergeCell ref="F20:H20"/>
    <mergeCell ref="I20:J20"/>
    <mergeCell ref="A12:J12"/>
    <mergeCell ref="A17:J17"/>
    <mergeCell ref="A18:J18"/>
    <mergeCell ref="A19:B19"/>
    <mergeCell ref="C19:E19"/>
    <mergeCell ref="F19:H19"/>
    <mergeCell ref="I19:J19"/>
    <mergeCell ref="B13:J13"/>
    <mergeCell ref="B14:J14"/>
    <mergeCell ref="B15:J15"/>
    <mergeCell ref="B16:J16"/>
    <mergeCell ref="C11:J11"/>
    <mergeCell ref="A1:J1"/>
    <mergeCell ref="A2:J2"/>
    <mergeCell ref="B3:J3"/>
    <mergeCell ref="B4:J4"/>
    <mergeCell ref="B5:J5"/>
    <mergeCell ref="B6:J6"/>
    <mergeCell ref="B7:J7"/>
    <mergeCell ref="A8:J8"/>
    <mergeCell ref="C9:J9"/>
    <mergeCell ref="C10:J10"/>
  </mergeCells>
  <dataValidations xWindow="1533" yWindow="430" count="16">
    <dataValidation allowBlank="1" sqref="A3" xr:uid="{00000000-0002-0000-0200-000000000000}"/>
    <dataValidation allowBlank="1" showInputMessage="1" prompt="Nombre del capítulo" sqref="B3:J5" xr:uid="{00000000-0002-0000-0200-000001000000}"/>
    <dataValidation allowBlank="1" showInputMessage="1" showErrorMessage="1" prompt="¿A quién va dirigido el programa?, ¿qué característica tiene esta población que requiere ser beneficiada?" sqref="B15:J15" xr:uid="{00000000-0002-0000-0200-000002000000}"/>
    <dataValidation allowBlank="1" showInputMessage="1" showErrorMessage="1" prompt="Nombre del producto" sqref="B31:J31 B35:J35 B39:J39 B44:J44 B48:J48 B41:J41" xr:uid="{00000000-0002-0000-0200-000003000000}"/>
    <dataValidation allowBlank="1" showInputMessage="1" showErrorMessage="1" prompt="¿En qué consiste el producto? su objetivo" sqref="B32:J32 B36:J36 B40:J41 B45:J45 B49:J49" xr:uid="{00000000-0002-0000-0200-000004000000}"/>
    <dataValidation allowBlank="1" showInputMessage="1" showErrorMessage="1" prompt="1. Describir lo plasmado en el presupuesto_x000a_2. Describir lo alcanzado en términos financieros y de producción " sqref="B33:J33 B37:J37 B50:J50 B46:J46 B42:J42" xr:uid="{00000000-0002-0000-0200-000005000000}"/>
    <dataValidation allowBlank="1" showInputMessage="1" showErrorMessage="1" prompt="De existir desvío, explicar razones." sqref="B34:J34 B38:J38 B43:J43 B47:J47 B51:J51" xr:uid="{00000000-0002-0000-0200-000006000000}"/>
    <dataValidation allowBlank="1" showInputMessage="1" showErrorMessage="1" prompt="Oportunidades de mejora identificadas" sqref="A54:J55" xr:uid="{00000000-0002-0000-0200-000007000000}"/>
    <dataValidation allowBlank="1" showInputMessage="1" showErrorMessage="1" prompt="Presupuesto del programa" sqref="A20:C20 F20" xr:uid="{00000000-0002-0000-0200-000008000000}"/>
    <dataValidation allowBlank="1" showInputMessage="1" showErrorMessage="1" prompt="¿En qué consiste el programa?" sqref="B14:J14" xr:uid="{00000000-0002-0000-0200-000009000000}"/>
    <dataValidation allowBlank="1" showInputMessage="1" showErrorMessage="1" prompt="Nombre de cada producto" sqref="A23:A28" xr:uid="{00000000-0002-0000-0200-00000A000000}"/>
    <dataValidation allowBlank="1" showInputMessage="1" showErrorMessage="1" prompt="Nombre del indicador" sqref="B23:B28" xr:uid="{00000000-0002-0000-0200-00000B000000}"/>
    <dataValidation allowBlank="1" showInputMessage="1" showErrorMessage="1" prompt="Meta anual del indicador" sqref="E23:E28 C23:C28" xr:uid="{00000000-0002-0000-0200-00000C000000}"/>
    <dataValidation allowBlank="1" showInputMessage="1" showErrorMessage="1" prompt="Monto presupuestado para el producto" sqref="F23:F28 D23 D25:D28" xr:uid="{00000000-0002-0000-0200-00000D000000}"/>
    <dataValidation allowBlank="1" showInputMessage="1" showErrorMessage="1" prompt="Meta alcanzada en el trimestre" sqref="G23:G28" xr:uid="{00000000-0002-0000-0200-00000E000000}"/>
    <dataValidation allowBlank="1" showInputMessage="1" showErrorMessage="1" prompt="Monto ejecutado en el trimestre" sqref="H23:H28" xr:uid="{00000000-0002-0000-0200-00000F000000}"/>
  </dataValidations>
  <pageMargins left="0.7" right="0.7" top="1.3912500000000001" bottom="0.75" header="0.34229166666666666" footer="0.3"/>
  <pageSetup scale="53" fitToHeight="0" orientation="portrait" r:id="rId1"/>
  <headerFooter>
    <oddHeader>&amp;C&amp;G
&amp;"Verdana,Negrita"&amp;10INFORME DE EVALUACIÓN TRIMESTRAL DE LAS
METAS FÍSICAS-FINANCIERAS
ENERO-MARZO 2024&amp;R&amp;"Verdana,Negrita"&amp;10
INF-PPP-05
Versión: 01</oddHeader>
  </headerFooter>
  <legacy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Programa 11</vt:lpstr>
      <vt:lpstr>Programa 12</vt:lpstr>
      <vt:lpstr>Programa 50</vt:lpstr>
      <vt:lpstr>'Programa 11'!Área_de_impresión</vt:lpstr>
      <vt:lpstr>'Programa 12'!Área_de_impresión</vt:lpstr>
      <vt:lpstr>'Programa 50'!Área_de_impresión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Maria Del Carmen Ramirez Boyer</cp:lastModifiedBy>
  <cp:lastPrinted>2024-04-10T18:55:41Z</cp:lastPrinted>
  <dcterms:created xsi:type="dcterms:W3CDTF">2021-03-22T15:50:10Z</dcterms:created>
  <dcterms:modified xsi:type="dcterms:W3CDTF">2024-04-10T20:02:29Z</dcterms:modified>
</cp:coreProperties>
</file>